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family\Documents\.Lisa's documents\_MHM Blog\Posts\2015.05.04\"/>
    </mc:Choice>
  </mc:AlternateContent>
  <bookViews>
    <workbookView xWindow="0" yWindow="0" windowWidth="28800" windowHeight="12435"/>
  </bookViews>
  <sheets>
    <sheet name="Blank" sheetId="8" r:id="rId1"/>
    <sheet name="-Example-" sheetId="9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4" i="9" l="1"/>
  <c r="J71" i="9"/>
  <c r="J72" i="9"/>
  <c r="J74" i="9"/>
  <c r="J75" i="9"/>
  <c r="J76" i="9"/>
  <c r="J77" i="9"/>
  <c r="J78" i="9"/>
  <c r="J79" i="9"/>
  <c r="J80" i="9"/>
  <c r="J81" i="9"/>
  <c r="H71" i="9"/>
  <c r="H72" i="9"/>
  <c r="H74" i="9"/>
  <c r="H75" i="9"/>
  <c r="H76" i="9"/>
  <c r="H77" i="9"/>
  <c r="H78" i="9"/>
  <c r="H79" i="9"/>
  <c r="H80" i="9"/>
  <c r="H81" i="9"/>
  <c r="F71" i="9"/>
  <c r="F72" i="9"/>
  <c r="F74" i="9"/>
  <c r="F75" i="9"/>
  <c r="F76" i="9"/>
  <c r="F77" i="9"/>
  <c r="F78" i="9"/>
  <c r="F79" i="9"/>
  <c r="F80" i="9"/>
  <c r="F81" i="9"/>
  <c r="D71" i="9"/>
  <c r="D72" i="9"/>
  <c r="D74" i="9"/>
  <c r="D75" i="9"/>
  <c r="D76" i="9"/>
  <c r="D77" i="9"/>
  <c r="D78" i="9"/>
  <c r="D79" i="9"/>
  <c r="D80" i="9"/>
  <c r="D81" i="9"/>
  <c r="B71" i="9"/>
  <c r="B72" i="9"/>
  <c r="B74" i="9"/>
  <c r="B75" i="9"/>
  <c r="B76" i="9"/>
  <c r="B77" i="9"/>
  <c r="B78" i="9"/>
  <c r="B79" i="9"/>
  <c r="B80" i="9"/>
  <c r="B81" i="9"/>
  <c r="J57" i="9"/>
  <c r="J58" i="9"/>
  <c r="J60" i="9"/>
  <c r="J61" i="9"/>
  <c r="J62" i="9"/>
  <c r="J63" i="9"/>
  <c r="J64" i="9"/>
  <c r="J65" i="9"/>
  <c r="J66" i="9"/>
  <c r="J67" i="9"/>
  <c r="H57" i="9"/>
  <c r="H58" i="9"/>
  <c r="H60" i="9"/>
  <c r="H61" i="9"/>
  <c r="H62" i="9"/>
  <c r="H63" i="9"/>
  <c r="H64" i="9"/>
  <c r="H65" i="9"/>
  <c r="H66" i="9"/>
  <c r="H67" i="9"/>
  <c r="F57" i="9"/>
  <c r="F58" i="9"/>
  <c r="F60" i="9"/>
  <c r="F61" i="9"/>
  <c r="F62" i="9"/>
  <c r="F63" i="9"/>
  <c r="F64" i="9"/>
  <c r="F65" i="9"/>
  <c r="F66" i="9"/>
  <c r="F67" i="9"/>
  <c r="D57" i="9"/>
  <c r="D58" i="9"/>
  <c r="D60" i="9"/>
  <c r="D61" i="9"/>
  <c r="D62" i="9"/>
  <c r="D63" i="9"/>
  <c r="D64" i="9"/>
  <c r="D65" i="9"/>
  <c r="D66" i="9"/>
  <c r="D67" i="9"/>
  <c r="B57" i="9"/>
  <c r="B58" i="9"/>
  <c r="B60" i="9"/>
  <c r="B61" i="9"/>
  <c r="B62" i="9"/>
  <c r="B63" i="9"/>
  <c r="B64" i="9"/>
  <c r="B65" i="9"/>
  <c r="B66" i="9"/>
  <c r="B67" i="9"/>
  <c r="J43" i="9"/>
  <c r="J44" i="9"/>
  <c r="J46" i="9"/>
  <c r="J47" i="9"/>
  <c r="J48" i="9"/>
  <c r="J49" i="9"/>
  <c r="J50" i="9"/>
  <c r="J51" i="9"/>
  <c r="J52" i="9"/>
  <c r="J53" i="9"/>
  <c r="H43" i="9"/>
  <c r="H44" i="9"/>
  <c r="H46" i="9"/>
  <c r="H47" i="9"/>
  <c r="H48" i="9"/>
  <c r="H49" i="9"/>
  <c r="H50" i="9"/>
  <c r="H51" i="9"/>
  <c r="H52" i="9"/>
  <c r="H53" i="9"/>
  <c r="F43" i="9"/>
  <c r="F44" i="9"/>
  <c r="F46" i="9"/>
  <c r="F47" i="9"/>
  <c r="F48" i="9"/>
  <c r="F49" i="9"/>
  <c r="F50" i="9"/>
  <c r="F51" i="9"/>
  <c r="F52" i="9"/>
  <c r="F53" i="9"/>
  <c r="D43" i="9"/>
  <c r="D44" i="9"/>
  <c r="D46" i="9"/>
  <c r="D47" i="9"/>
  <c r="D48" i="9"/>
  <c r="D49" i="9"/>
  <c r="D50" i="9"/>
  <c r="D51" i="9"/>
  <c r="D52" i="9"/>
  <c r="D53" i="9"/>
  <c r="B43" i="9"/>
  <c r="B44" i="9"/>
  <c r="B46" i="9"/>
  <c r="B47" i="9"/>
  <c r="B48" i="9"/>
  <c r="B49" i="9"/>
  <c r="B50" i="9"/>
  <c r="B51" i="9"/>
  <c r="B52" i="9"/>
  <c r="B53" i="9"/>
  <c r="J29" i="9"/>
  <c r="J30" i="9"/>
  <c r="J32" i="9"/>
  <c r="J33" i="9"/>
  <c r="J34" i="9"/>
  <c r="J35" i="9"/>
  <c r="J36" i="9"/>
  <c r="J37" i="9"/>
  <c r="J38" i="9"/>
  <c r="J39" i="9"/>
  <c r="H29" i="9"/>
  <c r="H30" i="9"/>
  <c r="H32" i="9"/>
  <c r="H33" i="9"/>
  <c r="H34" i="9"/>
  <c r="H35" i="9"/>
  <c r="H36" i="9"/>
  <c r="H37" i="9"/>
  <c r="H38" i="9"/>
  <c r="H39" i="9"/>
  <c r="F29" i="9"/>
  <c r="F30" i="9"/>
  <c r="F32" i="9"/>
  <c r="F33" i="9"/>
  <c r="F34" i="9"/>
  <c r="F35" i="9"/>
  <c r="F36" i="9"/>
  <c r="F37" i="9"/>
  <c r="F38" i="9"/>
  <c r="F39" i="9"/>
  <c r="D29" i="9"/>
  <c r="D30" i="9"/>
  <c r="D32" i="9"/>
  <c r="D33" i="9"/>
  <c r="D34" i="9"/>
  <c r="D35" i="9"/>
  <c r="D36" i="9"/>
  <c r="D37" i="9"/>
  <c r="D38" i="9"/>
  <c r="D39" i="9"/>
  <c r="B29" i="9"/>
  <c r="B30" i="9"/>
  <c r="B32" i="9"/>
  <c r="B33" i="9"/>
  <c r="B34" i="9"/>
  <c r="B35" i="9"/>
  <c r="B36" i="9"/>
  <c r="B37" i="9"/>
  <c r="B38" i="9"/>
  <c r="B39" i="9"/>
  <c r="J21" i="9"/>
  <c r="J22" i="9"/>
  <c r="J24" i="9"/>
  <c r="J25" i="9"/>
  <c r="H21" i="9"/>
  <c r="H22" i="9"/>
  <c r="H24" i="9"/>
  <c r="H25" i="9"/>
  <c r="F21" i="9"/>
  <c r="F22" i="9"/>
  <c r="F24" i="9"/>
  <c r="F25" i="9"/>
  <c r="D21" i="9"/>
  <c r="D22" i="9"/>
  <c r="D24" i="9"/>
  <c r="D25" i="9"/>
  <c r="B21" i="9"/>
  <c r="B22" i="9"/>
  <c r="B24" i="9"/>
  <c r="B25" i="9"/>
  <c r="J23" i="9"/>
  <c r="H23" i="9"/>
  <c r="F23" i="9"/>
  <c r="D23" i="9"/>
  <c r="B23" i="9"/>
  <c r="J13" i="9"/>
  <c r="J14" i="9"/>
  <c r="J16" i="9"/>
  <c r="J17" i="9"/>
  <c r="H13" i="9"/>
  <c r="H14" i="9"/>
  <c r="H16" i="9"/>
  <c r="H17" i="9"/>
  <c r="F13" i="9"/>
  <c r="F14" i="9"/>
  <c r="F16" i="9"/>
  <c r="F17" i="9"/>
  <c r="D13" i="9"/>
  <c r="D16" i="9"/>
  <c r="D17" i="9"/>
  <c r="B13" i="9"/>
  <c r="B14" i="9"/>
  <c r="B16" i="9"/>
  <c r="B17" i="9"/>
  <c r="J15" i="9"/>
  <c r="H15" i="9"/>
  <c r="F15" i="9"/>
  <c r="D15" i="9"/>
  <c r="B15" i="9"/>
  <c r="B71" i="8"/>
  <c r="B72" i="8"/>
  <c r="B74" i="8"/>
  <c r="B75" i="8"/>
  <c r="B76" i="8"/>
  <c r="B77" i="8"/>
  <c r="B78" i="8"/>
  <c r="B79" i="8"/>
  <c r="B80" i="8"/>
  <c r="D74" i="8"/>
  <c r="D75" i="8"/>
  <c r="D76" i="8"/>
  <c r="D77" i="8"/>
  <c r="D72" i="8"/>
  <c r="D78" i="8"/>
  <c r="D79" i="8"/>
  <c r="D71" i="8"/>
  <c r="D80" i="8"/>
  <c r="B57" i="8"/>
  <c r="B58" i="8"/>
  <c r="B60" i="8"/>
  <c r="B61" i="8"/>
  <c r="B62" i="8"/>
  <c r="B63" i="8"/>
  <c r="B64" i="8"/>
  <c r="B65" i="8"/>
  <c r="B66" i="8"/>
  <c r="J75" i="8"/>
  <c r="H75" i="8"/>
  <c r="F75" i="8"/>
  <c r="J74" i="8"/>
  <c r="J76" i="8"/>
  <c r="H74" i="8"/>
  <c r="F74" i="8"/>
  <c r="F76" i="8"/>
  <c r="J72" i="8"/>
  <c r="H72" i="8"/>
  <c r="F72" i="8"/>
  <c r="J71" i="8"/>
  <c r="H71" i="8"/>
  <c r="F71" i="8"/>
  <c r="J61" i="8"/>
  <c r="H61" i="8"/>
  <c r="F61" i="8"/>
  <c r="D61" i="8"/>
  <c r="J60" i="8"/>
  <c r="J62" i="8"/>
  <c r="H60" i="8"/>
  <c r="F60" i="8"/>
  <c r="F62" i="8"/>
  <c r="D60" i="8"/>
  <c r="J58" i="8"/>
  <c r="H58" i="8"/>
  <c r="F58" i="8"/>
  <c r="D58" i="8"/>
  <c r="J57" i="8"/>
  <c r="H57" i="8"/>
  <c r="F57" i="8"/>
  <c r="D57" i="8"/>
  <c r="J47" i="8"/>
  <c r="H47" i="8"/>
  <c r="F47" i="8"/>
  <c r="D47" i="8"/>
  <c r="B47" i="8"/>
  <c r="J46" i="8"/>
  <c r="J48" i="8"/>
  <c r="H46" i="8"/>
  <c r="F46" i="8"/>
  <c r="F48" i="8"/>
  <c r="D46" i="8"/>
  <c r="B46" i="8"/>
  <c r="B48" i="8"/>
  <c r="J44" i="8"/>
  <c r="H44" i="8"/>
  <c r="F44" i="8"/>
  <c r="D44" i="8"/>
  <c r="B44" i="8"/>
  <c r="J43" i="8"/>
  <c r="H43" i="8"/>
  <c r="F43" i="8"/>
  <c r="D43" i="8"/>
  <c r="B43" i="8"/>
  <c r="J33" i="8"/>
  <c r="H33" i="8"/>
  <c r="F33" i="8"/>
  <c r="D33" i="8"/>
  <c r="B33" i="8"/>
  <c r="J32" i="8"/>
  <c r="J34" i="8"/>
  <c r="H32" i="8"/>
  <c r="F32" i="8"/>
  <c r="F34" i="8"/>
  <c r="D32" i="8"/>
  <c r="B32" i="8"/>
  <c r="B34" i="8"/>
  <c r="J30" i="8"/>
  <c r="H30" i="8"/>
  <c r="F30" i="8"/>
  <c r="D30" i="8"/>
  <c r="B30" i="8"/>
  <c r="J29" i="8"/>
  <c r="H29" i="8"/>
  <c r="F29" i="8"/>
  <c r="D29" i="8"/>
  <c r="B29" i="8"/>
  <c r="J22" i="8"/>
  <c r="J23" i="8"/>
  <c r="H22" i="8"/>
  <c r="H23" i="8"/>
  <c r="F22" i="8"/>
  <c r="F23" i="8"/>
  <c r="D22" i="8"/>
  <c r="D23" i="8"/>
  <c r="B22" i="8"/>
  <c r="B23" i="8"/>
  <c r="J21" i="8"/>
  <c r="J24" i="8"/>
  <c r="J25" i="8"/>
  <c r="H21" i="8"/>
  <c r="H24" i="8"/>
  <c r="H25" i="8"/>
  <c r="F21" i="8"/>
  <c r="F24" i="8"/>
  <c r="F25" i="8"/>
  <c r="D21" i="8"/>
  <c r="D24" i="8"/>
  <c r="D25" i="8"/>
  <c r="B21" i="8"/>
  <c r="B24" i="8"/>
  <c r="B25" i="8"/>
  <c r="J14" i="8"/>
  <c r="J15" i="8"/>
  <c r="H14" i="8"/>
  <c r="H15" i="8"/>
  <c r="F14" i="8"/>
  <c r="F15" i="8"/>
  <c r="D14" i="8"/>
  <c r="D15" i="8"/>
  <c r="B14" i="8"/>
  <c r="B15" i="8"/>
  <c r="J13" i="8"/>
  <c r="J16" i="8"/>
  <c r="J17" i="8"/>
  <c r="H13" i="8"/>
  <c r="H16" i="8"/>
  <c r="H17" i="8"/>
  <c r="F13" i="8"/>
  <c r="F16" i="8"/>
  <c r="F17" i="8"/>
  <c r="D13" i="8"/>
  <c r="D16" i="8"/>
  <c r="D17" i="8"/>
  <c r="B13" i="8"/>
  <c r="B16" i="8"/>
  <c r="B17" i="8"/>
  <c r="D34" i="8"/>
  <c r="D35" i="8"/>
  <c r="D36" i="8"/>
  <c r="D37" i="8"/>
  <c r="D38" i="8"/>
  <c r="D39" i="8"/>
  <c r="H34" i="8"/>
  <c r="H35" i="8"/>
  <c r="H36" i="8"/>
  <c r="H37" i="8"/>
  <c r="H38" i="8"/>
  <c r="H39" i="8"/>
  <c r="B35" i="8"/>
  <c r="B36" i="8"/>
  <c r="B37" i="8"/>
  <c r="B38" i="8"/>
  <c r="B39" i="8"/>
  <c r="F35" i="8"/>
  <c r="F36" i="8"/>
  <c r="F37" i="8"/>
  <c r="F38" i="8"/>
  <c r="F39" i="8"/>
  <c r="J35" i="8"/>
  <c r="J36" i="8"/>
  <c r="J37" i="8"/>
  <c r="J38" i="8"/>
  <c r="J39" i="8"/>
  <c r="D48" i="8"/>
  <c r="D49" i="8"/>
  <c r="D50" i="8"/>
  <c r="D51" i="8"/>
  <c r="D52" i="8"/>
  <c r="D53" i="8"/>
  <c r="H48" i="8"/>
  <c r="H49" i="8"/>
  <c r="H50" i="8"/>
  <c r="H51" i="8"/>
  <c r="H52" i="8"/>
  <c r="H53" i="8"/>
  <c r="B49" i="8"/>
  <c r="B50" i="8"/>
  <c r="B51" i="8"/>
  <c r="B52" i="8"/>
  <c r="B53" i="8"/>
  <c r="F49" i="8"/>
  <c r="F50" i="8"/>
  <c r="F51" i="8"/>
  <c r="F52" i="8"/>
  <c r="F53" i="8"/>
  <c r="J49" i="8"/>
  <c r="J50" i="8"/>
  <c r="J51" i="8"/>
  <c r="J52" i="8"/>
  <c r="J53" i="8"/>
  <c r="D62" i="8"/>
  <c r="D63" i="8"/>
  <c r="D64" i="8"/>
  <c r="D65" i="8"/>
  <c r="D66" i="8"/>
  <c r="D67" i="8"/>
  <c r="H62" i="8"/>
  <c r="H63" i="8"/>
  <c r="H64" i="8"/>
  <c r="H65" i="8"/>
  <c r="H66" i="8"/>
  <c r="H67" i="8"/>
  <c r="B67" i="8"/>
  <c r="F63" i="8"/>
  <c r="F64" i="8"/>
  <c r="F65" i="8"/>
  <c r="F66" i="8"/>
  <c r="F67" i="8"/>
  <c r="J63" i="8"/>
  <c r="J64" i="8"/>
  <c r="J65" i="8"/>
  <c r="J66" i="8"/>
  <c r="J67" i="8"/>
  <c r="D81" i="8"/>
  <c r="H76" i="8"/>
  <c r="H77" i="8"/>
  <c r="H78" i="8"/>
  <c r="H79" i="8"/>
  <c r="H80" i="8"/>
  <c r="H81" i="8"/>
  <c r="B81" i="8"/>
  <c r="F77" i="8"/>
  <c r="F78" i="8"/>
  <c r="F79" i="8"/>
  <c r="F80" i="8"/>
  <c r="F81" i="8"/>
  <c r="J77" i="8"/>
  <c r="J78" i="8"/>
  <c r="J79" i="8"/>
  <c r="J80" i="8"/>
  <c r="J81" i="8"/>
</calcChain>
</file>

<file path=xl/sharedStrings.xml><?xml version="1.0" encoding="utf-8"?>
<sst xmlns="http://schemas.openxmlformats.org/spreadsheetml/2006/main" count="157" uniqueCount="36">
  <si>
    <t>(Defined as 4 visits a year)</t>
  </si>
  <si>
    <t>(Defined as 12 visits a year, no additional fees)</t>
  </si>
  <si>
    <t>Copay</t>
  </si>
  <si>
    <t>Monthly premium</t>
  </si>
  <si>
    <t>Deductible</t>
  </si>
  <si>
    <t>Total premium payments</t>
  </si>
  <si>
    <t xml:space="preserve">Total doctor visits </t>
  </si>
  <si>
    <t>Total annual cost</t>
  </si>
  <si>
    <t>Average monthly cost</t>
  </si>
  <si>
    <t>Total doctor visits</t>
  </si>
  <si>
    <t>(Defined as 12 visits a year, $800 in medical bills)</t>
  </si>
  <si>
    <t>Total payments for bills (not included in copay)</t>
  </si>
  <si>
    <t>Out of pocket maximum</t>
  </si>
  <si>
    <t>Plan Details:</t>
  </si>
  <si>
    <t>Does this reach out of pocket maximum?</t>
  </si>
  <si>
    <t>Total payments subject to OOPM</t>
  </si>
  <si>
    <t>Under deductible?</t>
  </si>
  <si>
    <t>Payments above deductible</t>
  </si>
  <si>
    <t>Amount you pay after coinsurance</t>
  </si>
  <si>
    <t>Plan name:</t>
  </si>
  <si>
    <t>Plan A</t>
  </si>
  <si>
    <t>Plan B</t>
  </si>
  <si>
    <t xml:space="preserve">Plan C </t>
  </si>
  <si>
    <t>(defined as 12 dr visits in a year and $4,000 in medical bills)</t>
  </si>
  <si>
    <t>(e.g. pregnancy or major surgery, defined as 12 dr visits in a year and $15,000 in medical bills)</t>
  </si>
  <si>
    <t>(e.g. pregnancy or major surgery, defined as 24 dr visits in a year and $35,000 in medical bills)</t>
  </si>
  <si>
    <t>Plan D</t>
  </si>
  <si>
    <t>Plan E</t>
  </si>
  <si>
    <t>SCENARIO 1: OCCASIONAL DOCTOR VISITS</t>
  </si>
  <si>
    <t>SCENARIO 2: REGULAR DOCTOR VISITS</t>
  </si>
  <si>
    <t>SCENARIO 3: REGULAR DOCTOR VISITS AND SOME TESTS</t>
  </si>
  <si>
    <t>SCENARIO 4: REGULAR DOCTOR VISITS AND MODERATE MEDICAL CONCERN - $4,000</t>
  </si>
  <si>
    <t>SCENARIO 5: MAJOR MEDICAL CONCERN - $15,000</t>
  </si>
  <si>
    <t>SCENARIO 6: MAJOR MEDICAL CONCERN - $35,000</t>
  </si>
  <si>
    <t>Coinsurance ( %) - Enter the percentage the insurance company pays after you've reached your deductible (instead of the % YOU pay).</t>
  </si>
  <si>
    <t>ENTER THE PLAN DETAILS IN THE PINK BOXES BELOW AND THE REST OF THE SPREADSHEET WILL BE CALCULATED AUTOMATICALLY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</si>
</sst>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DD95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44" fontId="0" fillId="0" borderId="0" xfId="1" applyFont="1"/>
    <xf numFmtId="44" fontId="0" fillId="0" borderId="0" xfId="1" applyFont="1" applyAlignment="1">
      <alignment wrapText="1"/>
    </xf>
    <xf numFmtId="44" fontId="0" fillId="0" borderId="0" xfId="1" applyFont="1" applyFill="1"/>
    <xf numFmtId="0" fontId="0" fillId="0" borderId="0" xfId="0" applyFill="1"/>
    <xf numFmtId="44" fontId="0" fillId="0" borderId="0" xfId="1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44" fontId="0" fillId="3" borderId="2" xfId="1" applyFont="1" applyFill="1" applyBorder="1"/>
    <xf numFmtId="0" fontId="0" fillId="3" borderId="2" xfId="0" applyFill="1" applyBorder="1"/>
    <xf numFmtId="44" fontId="0" fillId="3" borderId="3" xfId="1" applyFont="1" applyFill="1" applyBorder="1"/>
    <xf numFmtId="44" fontId="0" fillId="3" borderId="0" xfId="1" applyFont="1" applyFill="1" applyBorder="1"/>
    <xf numFmtId="0" fontId="0" fillId="3" borderId="0" xfId="0" applyFill="1" applyBorder="1"/>
    <xf numFmtId="9" fontId="0" fillId="3" borderId="4" xfId="0" applyNumberFormat="1" applyFill="1" applyBorder="1"/>
    <xf numFmtId="0" fontId="0" fillId="3" borderId="5" xfId="0" applyFill="1" applyBorder="1"/>
    <xf numFmtId="9" fontId="0" fillId="3" borderId="5" xfId="0" applyNumberFormat="1" applyFill="1" applyBorder="1"/>
    <xf numFmtId="8" fontId="0" fillId="3" borderId="1" xfId="1" applyNumberFormat="1" applyFont="1" applyFill="1" applyBorder="1"/>
    <xf numFmtId="44" fontId="0" fillId="3" borderId="1" xfId="1" applyFont="1" applyFill="1" applyBorder="1"/>
    <xf numFmtId="44" fontId="0" fillId="3" borderId="6" xfId="1" applyFont="1" applyFill="1" applyBorder="1"/>
    <xf numFmtId="44" fontId="0" fillId="2" borderId="0" xfId="1" applyFont="1" applyFill="1"/>
    <xf numFmtId="44" fontId="0" fillId="3" borderId="7" xfId="1" applyFont="1" applyFill="1" applyBorder="1"/>
    <xf numFmtId="9" fontId="0" fillId="3" borderId="8" xfId="0" applyNumberFormat="1" applyFill="1" applyBorder="1"/>
    <xf numFmtId="0" fontId="4" fillId="4" borderId="0" xfId="0" applyFont="1" applyFill="1"/>
    <xf numFmtId="0" fontId="0" fillId="4" borderId="0" xfId="0" applyFill="1"/>
    <xf numFmtId="44" fontId="0" fillId="4" borderId="0" xfId="1" applyFont="1" applyFill="1"/>
    <xf numFmtId="0" fontId="0" fillId="5" borderId="0" xfId="0" applyFill="1"/>
    <xf numFmtId="44" fontId="0" fillId="5" borderId="0" xfId="1" applyFont="1" applyFill="1"/>
    <xf numFmtId="0" fontId="2" fillId="6" borderId="0" xfId="0" applyFont="1" applyFill="1"/>
    <xf numFmtId="0" fontId="0" fillId="6" borderId="0" xfId="0" applyFill="1"/>
    <xf numFmtId="44" fontId="0" fillId="6" borderId="0" xfId="1" applyFont="1" applyFill="1"/>
    <xf numFmtId="0" fontId="0" fillId="7" borderId="0" xfId="0" applyFill="1"/>
    <xf numFmtId="44" fontId="0" fillId="7" borderId="0" xfId="1" applyFont="1" applyFill="1"/>
    <xf numFmtId="0" fontId="2" fillId="7" borderId="0" xfId="0" applyFont="1" applyFill="1"/>
    <xf numFmtId="0" fontId="2" fillId="8" borderId="0" xfId="0" applyFont="1" applyFill="1"/>
    <xf numFmtId="0" fontId="0" fillId="8" borderId="0" xfId="0" applyFill="1"/>
    <xf numFmtId="44" fontId="0" fillId="8" borderId="0" xfId="1" applyFont="1" applyFill="1"/>
    <xf numFmtId="0" fontId="2" fillId="5" borderId="0" xfId="0" applyFont="1" applyFill="1" applyAlignment="1">
      <alignment wrapText="1"/>
    </xf>
    <xf numFmtId="0" fontId="2" fillId="9" borderId="0" xfId="0" applyFont="1" applyFill="1"/>
    <xf numFmtId="0" fontId="0" fillId="9" borderId="0" xfId="0" applyFill="1"/>
    <xf numFmtId="44" fontId="0" fillId="9" borderId="0" xfId="1" applyFont="1" applyFill="1"/>
    <xf numFmtId="0" fontId="2" fillId="6" borderId="0" xfId="0" applyFont="1" applyFill="1" applyAlignment="1">
      <alignment wrapText="1"/>
    </xf>
    <xf numFmtId="0" fontId="2" fillId="9" borderId="0" xfId="0" applyFont="1" applyFill="1" applyAlignment="1">
      <alignment wrapText="1"/>
    </xf>
    <xf numFmtId="0" fontId="0" fillId="2" borderId="0" xfId="0" applyFill="1" applyAlignment="1">
      <alignment wrapText="1"/>
    </xf>
    <xf numFmtId="44" fontId="2" fillId="10" borderId="0" xfId="1" applyFont="1" applyFill="1"/>
    <xf numFmtId="44" fontId="2" fillId="8" borderId="0" xfId="1" applyFont="1" applyFill="1"/>
    <xf numFmtId="44" fontId="2" fillId="7" borderId="0" xfId="1" applyFont="1" applyFill="1"/>
    <xf numFmtId="44" fontId="2" fillId="5" borderId="0" xfId="1" applyFont="1" applyFill="1"/>
    <xf numFmtId="44" fontId="2" fillId="6" borderId="0" xfId="1" applyFont="1" applyFill="1"/>
    <xf numFmtId="44" fontId="2" fillId="9" borderId="0" xfId="1" applyFont="1" applyFill="1"/>
    <xf numFmtId="0" fontId="7" fillId="2" borderId="0" xfId="0" applyFont="1" applyFill="1" applyAlignment="1">
      <alignment horizontal="center" wrapText="1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colors>
    <mruColors>
      <color rgb="FFFF9999"/>
      <color rgb="FF99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5"/>
  <sheetViews>
    <sheetView tabSelected="1" zoomScale="80" zoomScaleNormal="80" zoomScalePageLayoutView="8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D28" sqref="D28"/>
    </sheetView>
  </sheetViews>
  <sheetFormatPr defaultColWidth="8.85546875" defaultRowHeight="15" x14ac:dyDescent="0.25"/>
  <cols>
    <col min="1" max="1" width="49.7109375" customWidth="1"/>
    <col min="2" max="2" width="14.42578125" bestFit="1" customWidth="1"/>
    <col min="3" max="3" width="3.42578125" customWidth="1"/>
    <col min="4" max="4" width="14.42578125" bestFit="1" customWidth="1"/>
    <col min="5" max="5" width="3.42578125" customWidth="1"/>
    <col min="6" max="6" width="14.42578125" bestFit="1" customWidth="1"/>
    <col min="7" max="7" width="2.42578125" customWidth="1"/>
    <col min="8" max="8" width="14.42578125" bestFit="1" customWidth="1"/>
    <col min="9" max="9" width="2.28515625" customWidth="1"/>
    <col min="10" max="10" width="14.28515625" bestFit="1" customWidth="1"/>
    <col min="11" max="11" width="3.28515625" customWidth="1"/>
    <col min="12" max="12" width="2.28515625" customWidth="1"/>
  </cols>
  <sheetData>
    <row r="1" spans="1:12" ht="30" customHeight="1" x14ac:dyDescent="0.25">
      <c r="A1" s="10" t="s">
        <v>19</v>
      </c>
      <c r="B1" s="8" t="s">
        <v>20</v>
      </c>
      <c r="C1" s="8"/>
      <c r="D1" s="8" t="s">
        <v>21</v>
      </c>
      <c r="E1" s="8"/>
      <c r="F1" s="8" t="s">
        <v>22</v>
      </c>
      <c r="G1" s="8"/>
      <c r="H1" s="8" t="s">
        <v>26</v>
      </c>
      <c r="I1" s="8"/>
      <c r="J1" s="8" t="s">
        <v>27</v>
      </c>
      <c r="K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ht="39" customHeight="1" x14ac:dyDescent="0.35">
      <c r="A3" s="8"/>
      <c r="B3" s="52" t="s">
        <v>35</v>
      </c>
      <c r="C3" s="52"/>
      <c r="D3" s="52"/>
      <c r="E3" s="52"/>
      <c r="F3" s="52"/>
      <c r="G3" s="52"/>
      <c r="H3" s="52"/>
      <c r="I3" s="52"/>
      <c r="J3" s="52"/>
      <c r="K3" s="52"/>
    </row>
    <row r="4" spans="1:12" ht="15.75" thickBot="1" x14ac:dyDescent="0.3">
      <c r="A4" s="9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x14ac:dyDescent="0.25">
      <c r="A5" s="8" t="s">
        <v>3</v>
      </c>
      <c r="B5" s="20"/>
      <c r="C5" s="11"/>
      <c r="D5" s="11"/>
      <c r="E5" s="11"/>
      <c r="F5" s="11"/>
      <c r="G5" s="12"/>
      <c r="H5" s="11"/>
      <c r="I5" s="11"/>
      <c r="J5" s="21"/>
      <c r="K5" s="22"/>
      <c r="L5" s="2"/>
    </row>
    <row r="6" spans="1:12" x14ac:dyDescent="0.25">
      <c r="A6" s="8" t="s">
        <v>2</v>
      </c>
      <c r="B6" s="13"/>
      <c r="C6" s="14"/>
      <c r="D6" s="14"/>
      <c r="E6" s="14"/>
      <c r="F6" s="14"/>
      <c r="G6" s="15"/>
      <c r="H6" s="14"/>
      <c r="I6" s="14"/>
      <c r="J6" s="23"/>
      <c r="K6" s="22"/>
      <c r="L6" s="2"/>
    </row>
    <row r="7" spans="1:12" x14ac:dyDescent="0.25">
      <c r="A7" s="8" t="s">
        <v>4</v>
      </c>
      <c r="B7" s="13"/>
      <c r="C7" s="14"/>
      <c r="D7" s="14"/>
      <c r="E7" s="14"/>
      <c r="F7" s="14"/>
      <c r="G7" s="15"/>
      <c r="H7" s="14"/>
      <c r="I7" s="14"/>
      <c r="J7" s="23"/>
      <c r="K7" s="22"/>
      <c r="L7" s="2"/>
    </row>
    <row r="8" spans="1:12" x14ac:dyDescent="0.25">
      <c r="A8" s="8" t="s">
        <v>12</v>
      </c>
      <c r="B8" s="13"/>
      <c r="C8" s="14"/>
      <c r="D8" s="14"/>
      <c r="E8" s="14"/>
      <c r="F8" s="14"/>
      <c r="G8" s="15"/>
      <c r="H8" s="14"/>
      <c r="I8" s="14"/>
      <c r="J8" s="23"/>
      <c r="K8" s="22"/>
      <c r="L8" s="2"/>
    </row>
    <row r="9" spans="1:12" ht="45.75" thickBot="1" x14ac:dyDescent="0.3">
      <c r="A9" s="45" t="s">
        <v>34</v>
      </c>
      <c r="B9" s="16"/>
      <c r="C9" s="17"/>
      <c r="D9" s="18"/>
      <c r="E9" s="17"/>
      <c r="F9" s="18"/>
      <c r="G9" s="17"/>
      <c r="H9" s="18"/>
      <c r="I9" s="17"/>
      <c r="J9" s="24"/>
      <c r="K9" s="8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x14ac:dyDescent="0.25">
      <c r="A11" s="25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x14ac:dyDescent="0.25">
      <c r="A12" s="25" t="s">
        <v>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2"/>
    </row>
    <row r="13" spans="1:12" x14ac:dyDescent="0.25">
      <c r="A13" t="s">
        <v>5</v>
      </c>
      <c r="B13" s="4">
        <f>B5*12</f>
        <v>0</v>
      </c>
      <c r="C13" s="4"/>
      <c r="D13" s="4">
        <f t="shared" ref="D13:J13" si="0">D5*12</f>
        <v>0</v>
      </c>
      <c r="E13" s="4"/>
      <c r="F13" s="4">
        <f t="shared" si="0"/>
        <v>0</v>
      </c>
      <c r="G13" s="4"/>
      <c r="H13" s="4">
        <f t="shared" si="0"/>
        <v>0</v>
      </c>
      <c r="I13" s="4"/>
      <c r="J13" s="4">
        <f t="shared" si="0"/>
        <v>0</v>
      </c>
      <c r="K13" s="4"/>
      <c r="L13" s="2"/>
    </row>
    <row r="14" spans="1:12" x14ac:dyDescent="0.25">
      <c r="A14" t="s">
        <v>6</v>
      </c>
      <c r="B14" s="4">
        <f>B6*4</f>
        <v>0</v>
      </c>
      <c r="C14" s="4"/>
      <c r="D14" s="4">
        <f t="shared" ref="D14:J14" si="1">D6*4</f>
        <v>0</v>
      </c>
      <c r="E14" s="4"/>
      <c r="F14" s="4">
        <f t="shared" si="1"/>
        <v>0</v>
      </c>
      <c r="G14" s="4"/>
      <c r="H14" s="4">
        <f t="shared" si="1"/>
        <v>0</v>
      </c>
      <c r="I14" s="4"/>
      <c r="J14" s="4">
        <f t="shared" si="1"/>
        <v>0</v>
      </c>
      <c r="K14" s="4"/>
      <c r="L14" s="2"/>
    </row>
    <row r="15" spans="1:12" x14ac:dyDescent="0.25">
      <c r="A15" t="s">
        <v>14</v>
      </c>
      <c r="B15" s="4" t="str">
        <f>IF(B14&gt;B8,"Yes","No")</f>
        <v>No</v>
      </c>
      <c r="C15" s="4"/>
      <c r="D15" s="4" t="str">
        <f t="shared" ref="D15:J15" si="2">IF(D14&gt;D8,"Yes","No")</f>
        <v>No</v>
      </c>
      <c r="E15" s="4"/>
      <c r="F15" s="4" t="str">
        <f t="shared" si="2"/>
        <v>No</v>
      </c>
      <c r="G15" s="4"/>
      <c r="H15" s="4" t="str">
        <f t="shared" si="2"/>
        <v>No</v>
      </c>
      <c r="I15" s="4"/>
      <c r="J15" s="4" t="str">
        <f t="shared" si="2"/>
        <v>No</v>
      </c>
      <c r="K15" s="4"/>
      <c r="L15" s="2"/>
    </row>
    <row r="16" spans="1:12" x14ac:dyDescent="0.25">
      <c r="A16" s="26" t="s">
        <v>7</v>
      </c>
      <c r="B16" s="27">
        <f>SUM(B13:B14)</f>
        <v>0</v>
      </c>
      <c r="C16" s="27"/>
      <c r="D16" s="27">
        <f t="shared" ref="D16:J16" si="3">SUM(D13:D14)</f>
        <v>0</v>
      </c>
      <c r="E16" s="27"/>
      <c r="F16" s="27">
        <f t="shared" si="3"/>
        <v>0</v>
      </c>
      <c r="G16" s="27"/>
      <c r="H16" s="27">
        <f t="shared" si="3"/>
        <v>0</v>
      </c>
      <c r="I16" s="27"/>
      <c r="J16" s="27">
        <f t="shared" si="3"/>
        <v>0</v>
      </c>
      <c r="K16" s="4"/>
      <c r="L16" s="2"/>
    </row>
    <row r="17" spans="1:12" x14ac:dyDescent="0.25">
      <c r="A17" s="26" t="s">
        <v>8</v>
      </c>
      <c r="B17" s="27">
        <f>B16/12</f>
        <v>0</v>
      </c>
      <c r="C17" s="27"/>
      <c r="D17" s="27">
        <f t="shared" ref="D17:J17" si="4">D16/12</f>
        <v>0</v>
      </c>
      <c r="E17" s="27"/>
      <c r="F17" s="27">
        <f t="shared" si="4"/>
        <v>0</v>
      </c>
      <c r="G17" s="27"/>
      <c r="H17" s="27">
        <f t="shared" si="4"/>
        <v>0</v>
      </c>
      <c r="I17" s="27"/>
      <c r="J17" s="27">
        <f t="shared" si="4"/>
        <v>0</v>
      </c>
      <c r="K17" s="4"/>
      <c r="L17" s="2"/>
    </row>
    <row r="18" spans="1:12" x14ac:dyDescent="0.25">
      <c r="B18" s="4"/>
      <c r="C18" s="4"/>
      <c r="D18" s="4"/>
      <c r="E18" s="4"/>
      <c r="F18" s="4"/>
      <c r="G18" s="5"/>
      <c r="H18" s="4"/>
      <c r="I18" s="4"/>
      <c r="J18" s="4"/>
      <c r="K18" s="4"/>
      <c r="L18" s="2"/>
    </row>
    <row r="19" spans="1:12" x14ac:dyDescent="0.25">
      <c r="A19" s="36" t="s">
        <v>29</v>
      </c>
      <c r="B19" s="4"/>
      <c r="C19" s="4"/>
      <c r="D19" s="4"/>
      <c r="E19" s="4"/>
      <c r="F19" s="4"/>
      <c r="G19" s="5"/>
      <c r="H19" s="4"/>
      <c r="I19" s="4"/>
      <c r="J19" s="4"/>
      <c r="K19" s="4"/>
      <c r="L19" s="2"/>
    </row>
    <row r="20" spans="1:12" x14ac:dyDescent="0.25">
      <c r="A20" s="36" t="s">
        <v>1</v>
      </c>
      <c r="B20" s="4"/>
      <c r="C20" s="4"/>
      <c r="D20" s="4"/>
      <c r="E20" s="4"/>
      <c r="F20" s="4"/>
      <c r="G20" s="5"/>
      <c r="H20" s="4"/>
      <c r="I20" s="4"/>
      <c r="J20" s="4"/>
      <c r="K20" s="4"/>
      <c r="L20" s="2"/>
    </row>
    <row r="21" spans="1:12" x14ac:dyDescent="0.25">
      <c r="A21" t="s">
        <v>5</v>
      </c>
      <c r="B21" s="4">
        <f>B5*12</f>
        <v>0</v>
      </c>
      <c r="C21" s="4"/>
      <c r="D21" s="4">
        <f t="shared" ref="D21:J22" si="5">D5*12</f>
        <v>0</v>
      </c>
      <c r="E21" s="4"/>
      <c r="F21" s="4">
        <f t="shared" si="5"/>
        <v>0</v>
      </c>
      <c r="G21" s="4"/>
      <c r="H21" s="4">
        <f t="shared" si="5"/>
        <v>0</v>
      </c>
      <c r="I21" s="4"/>
      <c r="J21" s="4">
        <f t="shared" si="5"/>
        <v>0</v>
      </c>
      <c r="K21" s="4"/>
      <c r="L21" s="2"/>
    </row>
    <row r="22" spans="1:12" x14ac:dyDescent="0.25">
      <c r="A22" t="s">
        <v>9</v>
      </c>
      <c r="B22" s="4">
        <f>B6*12</f>
        <v>0</v>
      </c>
      <c r="C22" s="4"/>
      <c r="D22" s="4">
        <f t="shared" si="5"/>
        <v>0</v>
      </c>
      <c r="E22" s="4"/>
      <c r="F22" s="4">
        <f t="shared" si="5"/>
        <v>0</v>
      </c>
      <c r="G22" s="4"/>
      <c r="H22" s="4">
        <f t="shared" si="5"/>
        <v>0</v>
      </c>
      <c r="I22" s="4"/>
      <c r="J22" s="4">
        <f t="shared" si="5"/>
        <v>0</v>
      </c>
      <c r="K22" s="4"/>
      <c r="L22" s="2"/>
    </row>
    <row r="23" spans="1:12" x14ac:dyDescent="0.25">
      <c r="A23" t="s">
        <v>14</v>
      </c>
      <c r="B23" s="4" t="str">
        <f>IF(B22&gt;B8,"Yes","No")</f>
        <v>No</v>
      </c>
      <c r="C23" s="4"/>
      <c r="D23" s="4" t="str">
        <f t="shared" ref="D23:J23" si="6">IF(D22&gt;D8,"Yes","No")</f>
        <v>No</v>
      </c>
      <c r="E23" s="4"/>
      <c r="F23" s="4" t="str">
        <f t="shared" si="6"/>
        <v>No</v>
      </c>
      <c r="G23" s="4"/>
      <c r="H23" s="4" t="str">
        <f t="shared" si="6"/>
        <v>No</v>
      </c>
      <c r="I23" s="4"/>
      <c r="J23" s="4" t="str">
        <f t="shared" si="6"/>
        <v>No</v>
      </c>
      <c r="K23" s="4"/>
      <c r="L23" s="2"/>
    </row>
    <row r="24" spans="1:12" x14ac:dyDescent="0.25">
      <c r="A24" s="37" t="s">
        <v>7</v>
      </c>
      <c r="B24" s="38">
        <f>B21+B22</f>
        <v>0</v>
      </c>
      <c r="C24" s="38"/>
      <c r="D24" s="38">
        <f t="shared" ref="D24:J24" si="7">D21+D22</f>
        <v>0</v>
      </c>
      <c r="E24" s="38"/>
      <c r="F24" s="38">
        <f t="shared" si="7"/>
        <v>0</v>
      </c>
      <c r="G24" s="38"/>
      <c r="H24" s="38">
        <f t="shared" si="7"/>
        <v>0</v>
      </c>
      <c r="I24" s="38"/>
      <c r="J24" s="38">
        <f t="shared" si="7"/>
        <v>0</v>
      </c>
      <c r="K24" s="4"/>
      <c r="L24" s="2"/>
    </row>
    <row r="25" spans="1:12" x14ac:dyDescent="0.25">
      <c r="A25" s="37" t="s">
        <v>8</v>
      </c>
      <c r="B25" s="38">
        <f>B24/12</f>
        <v>0</v>
      </c>
      <c r="C25" s="38"/>
      <c r="D25" s="38">
        <f t="shared" ref="D25:J25" si="8">D24/12</f>
        <v>0</v>
      </c>
      <c r="E25" s="38"/>
      <c r="F25" s="38">
        <f t="shared" si="8"/>
        <v>0</v>
      </c>
      <c r="G25" s="38"/>
      <c r="H25" s="38">
        <f t="shared" si="8"/>
        <v>0</v>
      </c>
      <c r="I25" s="38"/>
      <c r="J25" s="38">
        <f t="shared" si="8"/>
        <v>0</v>
      </c>
      <c r="K25" s="4"/>
      <c r="L25" s="2"/>
    </row>
    <row r="26" spans="1:12" x14ac:dyDescent="0.25">
      <c r="B26" s="4"/>
      <c r="C26" s="4"/>
      <c r="D26" s="4"/>
      <c r="E26" s="4"/>
      <c r="F26" s="4"/>
      <c r="G26" s="5"/>
      <c r="H26" s="4"/>
      <c r="I26" s="4"/>
      <c r="J26" s="4"/>
      <c r="K26" s="4"/>
      <c r="L26" s="2"/>
    </row>
    <row r="27" spans="1:12" x14ac:dyDescent="0.25">
      <c r="A27" s="35" t="s">
        <v>30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2"/>
    </row>
    <row r="28" spans="1:12" s="1" customFormat="1" x14ac:dyDescent="0.25">
      <c r="A28" s="35" t="s">
        <v>10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3"/>
    </row>
    <row r="29" spans="1:12" x14ac:dyDescent="0.25">
      <c r="A29" t="s">
        <v>5</v>
      </c>
      <c r="B29" s="4">
        <f>B5*12</f>
        <v>0</v>
      </c>
      <c r="C29" s="4"/>
      <c r="D29" s="4">
        <f t="shared" ref="D29:J30" si="9">D5*12</f>
        <v>0</v>
      </c>
      <c r="E29" s="4"/>
      <c r="F29" s="4">
        <f t="shared" si="9"/>
        <v>0</v>
      </c>
      <c r="G29" s="4"/>
      <c r="H29" s="4">
        <f t="shared" si="9"/>
        <v>0</v>
      </c>
      <c r="I29" s="4"/>
      <c r="J29" s="4">
        <f t="shared" si="9"/>
        <v>0</v>
      </c>
      <c r="K29" s="4"/>
      <c r="L29" s="2"/>
    </row>
    <row r="30" spans="1:12" x14ac:dyDescent="0.25">
      <c r="A30" t="s">
        <v>9</v>
      </c>
      <c r="B30" s="4">
        <f>B6*12</f>
        <v>0</v>
      </c>
      <c r="C30" s="4"/>
      <c r="D30" s="4">
        <f t="shared" si="9"/>
        <v>0</v>
      </c>
      <c r="E30" s="4"/>
      <c r="F30" s="4">
        <f t="shared" si="9"/>
        <v>0</v>
      </c>
      <c r="G30" s="4"/>
      <c r="H30" s="4">
        <f t="shared" si="9"/>
        <v>0</v>
      </c>
      <c r="I30" s="4"/>
      <c r="J30" s="4">
        <f t="shared" si="9"/>
        <v>0</v>
      </c>
      <c r="K30" s="4"/>
      <c r="L30" s="2"/>
    </row>
    <row r="31" spans="1:12" x14ac:dyDescent="0.25">
      <c r="A31" t="s">
        <v>11</v>
      </c>
      <c r="B31" s="4">
        <v>800</v>
      </c>
      <c r="C31" s="4"/>
      <c r="D31" s="4">
        <v>800</v>
      </c>
      <c r="E31" s="4"/>
      <c r="F31" s="4">
        <v>800</v>
      </c>
      <c r="G31" s="4"/>
      <c r="H31" s="4">
        <v>800</v>
      </c>
      <c r="I31" s="4"/>
      <c r="J31" s="4">
        <v>800</v>
      </c>
      <c r="K31" s="4"/>
      <c r="L31" s="2"/>
    </row>
    <row r="32" spans="1:12" x14ac:dyDescent="0.25">
      <c r="A32" t="s">
        <v>16</v>
      </c>
      <c r="B32" s="4" t="str">
        <f>IF(B31&lt;B$7,"Yes","No")</f>
        <v>No</v>
      </c>
      <c r="C32" s="4"/>
      <c r="D32" s="4" t="str">
        <f t="shared" ref="D32:J32" si="10">IF(D31&lt;D$7,"Yes","No")</f>
        <v>No</v>
      </c>
      <c r="E32" s="4"/>
      <c r="F32" s="4" t="str">
        <f t="shared" si="10"/>
        <v>No</v>
      </c>
      <c r="G32" s="4"/>
      <c r="H32" s="4" t="str">
        <f t="shared" si="10"/>
        <v>No</v>
      </c>
      <c r="I32" s="4"/>
      <c r="J32" s="4" t="str">
        <f t="shared" si="10"/>
        <v>No</v>
      </c>
      <c r="K32" s="4"/>
      <c r="L32" s="2"/>
    </row>
    <row r="33" spans="1:12" x14ac:dyDescent="0.25">
      <c r="A33" t="s">
        <v>4</v>
      </c>
      <c r="B33" s="4">
        <f>B7</f>
        <v>0</v>
      </c>
      <c r="C33" s="4"/>
      <c r="D33" s="4">
        <f t="shared" ref="D33:J33" si="11">D7</f>
        <v>0</v>
      </c>
      <c r="E33" s="4"/>
      <c r="F33" s="4">
        <f t="shared" si="11"/>
        <v>0</v>
      </c>
      <c r="G33" s="4"/>
      <c r="H33" s="4">
        <f t="shared" si="11"/>
        <v>0</v>
      </c>
      <c r="I33" s="4"/>
      <c r="J33" s="4">
        <f t="shared" si="11"/>
        <v>0</v>
      </c>
      <c r="K33" s="4"/>
      <c r="L33" s="2"/>
    </row>
    <row r="34" spans="1:12" x14ac:dyDescent="0.25">
      <c r="A34" t="s">
        <v>17</v>
      </c>
      <c r="B34" s="4">
        <f>IF(B32="Yes",0,B31-B33)</f>
        <v>800</v>
      </c>
      <c r="C34" s="4"/>
      <c r="D34" s="4">
        <f t="shared" ref="D34:J34" si="12">IF(D32="Yes",0,D31-D33)</f>
        <v>800</v>
      </c>
      <c r="E34" s="4"/>
      <c r="F34" s="4">
        <f t="shared" si="12"/>
        <v>800</v>
      </c>
      <c r="G34" s="4"/>
      <c r="H34" s="4">
        <f t="shared" si="12"/>
        <v>800</v>
      </c>
      <c r="I34" s="4"/>
      <c r="J34" s="4">
        <f t="shared" si="12"/>
        <v>800</v>
      </c>
      <c r="K34" s="4"/>
      <c r="L34" s="2"/>
    </row>
    <row r="35" spans="1:12" s="5" customFormat="1" x14ac:dyDescent="0.25">
      <c r="A35" s="5" t="s">
        <v>18</v>
      </c>
      <c r="B35" s="4">
        <f>IF(B32="Yes",0,B34*(100%-B$9))</f>
        <v>800</v>
      </c>
      <c r="C35" s="4"/>
      <c r="D35" s="4">
        <f t="shared" ref="D35:J35" si="13">IF(D32="Yes",0,D34*(100%-D$9))</f>
        <v>800</v>
      </c>
      <c r="E35" s="4"/>
      <c r="F35" s="4">
        <f t="shared" si="13"/>
        <v>800</v>
      </c>
      <c r="G35" s="4"/>
      <c r="H35" s="4">
        <f t="shared" si="13"/>
        <v>800</v>
      </c>
      <c r="I35" s="4"/>
      <c r="J35" s="4">
        <f t="shared" si="13"/>
        <v>800</v>
      </c>
      <c r="K35" s="4"/>
      <c r="L35" s="4"/>
    </row>
    <row r="36" spans="1:12" x14ac:dyDescent="0.25">
      <c r="A36" t="s">
        <v>15</v>
      </c>
      <c r="B36" s="4">
        <f>B30+IF(B32="Yes", B31, B33+B35)</f>
        <v>800</v>
      </c>
      <c r="C36" s="4"/>
      <c r="D36" s="4">
        <f t="shared" ref="D36:J36" si="14">D30+IF(D32="Yes", D31, D33+D35)</f>
        <v>800</v>
      </c>
      <c r="E36" s="4"/>
      <c r="F36" s="4">
        <f t="shared" si="14"/>
        <v>800</v>
      </c>
      <c r="G36" s="4"/>
      <c r="H36" s="4">
        <f t="shared" si="14"/>
        <v>800</v>
      </c>
      <c r="I36" s="4"/>
      <c r="J36" s="4">
        <f t="shared" si="14"/>
        <v>800</v>
      </c>
      <c r="K36" s="4"/>
      <c r="L36" s="2"/>
    </row>
    <row r="37" spans="1:12" x14ac:dyDescent="0.25">
      <c r="A37" t="s">
        <v>14</v>
      </c>
      <c r="B37" s="4" t="str">
        <f>IF(B36&gt;$B$8,"Yes","No")</f>
        <v>Yes</v>
      </c>
      <c r="C37" s="4"/>
      <c r="D37" s="4" t="str">
        <f t="shared" ref="D37:J37" si="15">IF(D36&gt;$B$8,"Yes","No")</f>
        <v>Yes</v>
      </c>
      <c r="E37" s="4"/>
      <c r="F37" s="4" t="str">
        <f t="shared" si="15"/>
        <v>Yes</v>
      </c>
      <c r="G37" s="4"/>
      <c r="H37" s="4" t="str">
        <f t="shared" si="15"/>
        <v>Yes</v>
      </c>
      <c r="I37" s="4"/>
      <c r="J37" s="4" t="str">
        <f t="shared" si="15"/>
        <v>Yes</v>
      </c>
      <c r="K37" s="4"/>
      <c r="L37" s="2"/>
    </row>
    <row r="38" spans="1:12" s="5" customFormat="1" x14ac:dyDescent="0.25">
      <c r="A38" s="33" t="s">
        <v>7</v>
      </c>
      <c r="B38" s="34">
        <f>B29+IF(B37="Yes",B$8,B36)</f>
        <v>0</v>
      </c>
      <c r="C38" s="34"/>
      <c r="D38" s="34">
        <f t="shared" ref="D38:J38" si="16">D29+IF(D37="Yes",D$8,D36)</f>
        <v>0</v>
      </c>
      <c r="E38" s="34"/>
      <c r="F38" s="34">
        <f t="shared" si="16"/>
        <v>0</v>
      </c>
      <c r="G38" s="34"/>
      <c r="H38" s="34">
        <f t="shared" si="16"/>
        <v>0</v>
      </c>
      <c r="I38" s="34"/>
      <c r="J38" s="34">
        <f t="shared" si="16"/>
        <v>0</v>
      </c>
      <c r="K38" s="4"/>
      <c r="L38" s="4"/>
    </row>
    <row r="39" spans="1:12" x14ac:dyDescent="0.25">
      <c r="A39" s="33" t="s">
        <v>8</v>
      </c>
      <c r="B39" s="34">
        <f>B38/12</f>
        <v>0</v>
      </c>
      <c r="C39" s="34"/>
      <c r="D39" s="34">
        <f t="shared" ref="D39:J39" si="17">D38/12</f>
        <v>0</v>
      </c>
      <c r="E39" s="34"/>
      <c r="F39" s="34">
        <f t="shared" si="17"/>
        <v>0</v>
      </c>
      <c r="G39" s="34"/>
      <c r="H39" s="34">
        <f t="shared" si="17"/>
        <v>0</v>
      </c>
      <c r="I39" s="34"/>
      <c r="J39" s="34">
        <f t="shared" si="17"/>
        <v>0</v>
      </c>
      <c r="K39" s="4"/>
      <c r="L39" s="2"/>
    </row>
    <row r="40" spans="1:12" x14ac:dyDescent="0.25">
      <c r="B40" s="4"/>
      <c r="C40" s="4"/>
      <c r="D40" s="4"/>
      <c r="E40" s="4"/>
      <c r="F40" s="4"/>
      <c r="G40" s="5"/>
      <c r="H40" s="4"/>
      <c r="I40" s="4"/>
      <c r="J40" s="4"/>
      <c r="K40" s="4"/>
      <c r="L40" s="2"/>
    </row>
    <row r="41" spans="1:12" ht="30" customHeight="1" x14ac:dyDescent="0.25">
      <c r="A41" s="39" t="s">
        <v>31</v>
      </c>
      <c r="B41" s="4"/>
      <c r="C41" s="4"/>
      <c r="D41" s="4"/>
      <c r="E41" s="4"/>
      <c r="F41" s="4"/>
      <c r="G41" s="5"/>
      <c r="H41" s="4"/>
      <c r="I41" s="4"/>
      <c r="J41" s="4"/>
      <c r="K41" s="4"/>
      <c r="L41" s="2"/>
    </row>
    <row r="42" spans="1:12" s="1" customFormat="1" ht="30" customHeight="1" x14ac:dyDescent="0.25">
      <c r="A42" s="39" t="s">
        <v>23</v>
      </c>
      <c r="B42" s="6"/>
      <c r="C42" s="6"/>
      <c r="D42" s="6"/>
      <c r="E42" s="6"/>
      <c r="F42" s="6"/>
      <c r="G42" s="7"/>
      <c r="H42" s="6"/>
      <c r="I42" s="6"/>
      <c r="J42" s="6"/>
      <c r="K42" s="6"/>
      <c r="L42" s="3"/>
    </row>
    <row r="43" spans="1:12" x14ac:dyDescent="0.25">
      <c r="A43" t="s">
        <v>5</v>
      </c>
      <c r="B43" s="4">
        <f>B5*12</f>
        <v>0</v>
      </c>
      <c r="C43" s="4"/>
      <c r="D43" s="4">
        <f t="shared" ref="D43:J44" si="18">D5*12</f>
        <v>0</v>
      </c>
      <c r="E43" s="4"/>
      <c r="F43" s="4">
        <f t="shared" si="18"/>
        <v>0</v>
      </c>
      <c r="G43" s="4"/>
      <c r="H43" s="4">
        <f t="shared" si="18"/>
        <v>0</v>
      </c>
      <c r="I43" s="4"/>
      <c r="J43" s="4">
        <f t="shared" si="18"/>
        <v>0</v>
      </c>
      <c r="K43" s="4"/>
      <c r="L43" s="2"/>
    </row>
    <row r="44" spans="1:12" x14ac:dyDescent="0.25">
      <c r="A44" t="s">
        <v>9</v>
      </c>
      <c r="B44" s="4">
        <f>B6*12</f>
        <v>0</v>
      </c>
      <c r="C44" s="4"/>
      <c r="D44" s="4">
        <f t="shared" si="18"/>
        <v>0</v>
      </c>
      <c r="E44" s="4"/>
      <c r="F44" s="4">
        <f t="shared" si="18"/>
        <v>0</v>
      </c>
      <c r="G44" s="4"/>
      <c r="H44" s="4">
        <f t="shared" si="18"/>
        <v>0</v>
      </c>
      <c r="I44" s="4"/>
      <c r="J44" s="4">
        <f t="shared" si="18"/>
        <v>0</v>
      </c>
      <c r="K44" s="4"/>
      <c r="L44" s="2"/>
    </row>
    <row r="45" spans="1:12" x14ac:dyDescent="0.25">
      <c r="A45" t="s">
        <v>11</v>
      </c>
      <c r="B45" s="4">
        <v>4000</v>
      </c>
      <c r="C45" s="4"/>
      <c r="D45" s="4">
        <v>4000</v>
      </c>
      <c r="E45" s="4"/>
      <c r="F45" s="4">
        <v>4000</v>
      </c>
      <c r="G45" s="4"/>
      <c r="H45" s="4">
        <v>4000</v>
      </c>
      <c r="I45" s="4"/>
      <c r="J45" s="4">
        <v>4000</v>
      </c>
      <c r="K45" s="4"/>
      <c r="L45" s="2"/>
    </row>
    <row r="46" spans="1:12" s="5" customFormat="1" x14ac:dyDescent="0.25">
      <c r="A46" s="5" t="s">
        <v>16</v>
      </c>
      <c r="B46" s="4" t="str">
        <f>IF(B45&lt;B$7,"Yes","No")</f>
        <v>No</v>
      </c>
      <c r="C46" s="4"/>
      <c r="D46" s="4" t="str">
        <f t="shared" ref="D46:J46" si="19">IF(D45&lt;D$7,"Yes","No")</f>
        <v>No</v>
      </c>
      <c r="E46" s="4"/>
      <c r="F46" s="4" t="str">
        <f t="shared" si="19"/>
        <v>No</v>
      </c>
      <c r="G46" s="4"/>
      <c r="H46" s="4" t="str">
        <f t="shared" si="19"/>
        <v>No</v>
      </c>
      <c r="I46" s="4"/>
      <c r="J46" s="4" t="str">
        <f t="shared" si="19"/>
        <v>No</v>
      </c>
      <c r="K46" s="4"/>
      <c r="L46" s="4"/>
    </row>
    <row r="47" spans="1:12" s="5" customFormat="1" x14ac:dyDescent="0.25">
      <c r="A47" s="5" t="s">
        <v>4</v>
      </c>
      <c r="B47" s="4">
        <f>B7</f>
        <v>0</v>
      </c>
      <c r="C47" s="4"/>
      <c r="D47" s="4">
        <f t="shared" ref="D47:J47" si="20">D7</f>
        <v>0</v>
      </c>
      <c r="E47" s="4"/>
      <c r="F47" s="4">
        <f t="shared" si="20"/>
        <v>0</v>
      </c>
      <c r="G47" s="4"/>
      <c r="H47" s="4">
        <f t="shared" si="20"/>
        <v>0</v>
      </c>
      <c r="I47" s="4"/>
      <c r="J47" s="4">
        <f t="shared" si="20"/>
        <v>0</v>
      </c>
      <c r="K47" s="4"/>
      <c r="L47" s="4"/>
    </row>
    <row r="48" spans="1:12" s="5" customFormat="1" x14ac:dyDescent="0.25">
      <c r="A48" s="5" t="s">
        <v>17</v>
      </c>
      <c r="B48" s="4">
        <f>IF(B46="Yes",0,B45-B47)</f>
        <v>4000</v>
      </c>
      <c r="C48" s="4"/>
      <c r="D48" s="4">
        <f t="shared" ref="D48:J48" si="21">IF(D46="Yes",0,D45-D47)</f>
        <v>4000</v>
      </c>
      <c r="E48" s="4"/>
      <c r="F48" s="4">
        <f t="shared" si="21"/>
        <v>4000</v>
      </c>
      <c r="G48" s="4"/>
      <c r="H48" s="4">
        <f t="shared" si="21"/>
        <v>4000</v>
      </c>
      <c r="I48" s="4"/>
      <c r="J48" s="4">
        <f t="shared" si="21"/>
        <v>4000</v>
      </c>
      <c r="K48" s="4"/>
      <c r="L48" s="4"/>
    </row>
    <row r="49" spans="1:12" s="5" customFormat="1" x14ac:dyDescent="0.25">
      <c r="A49" s="5" t="s">
        <v>18</v>
      </c>
      <c r="B49" s="4">
        <f>IF(B46="Yes",0,B48*(100%-B$9))</f>
        <v>4000</v>
      </c>
      <c r="C49" s="4"/>
      <c r="D49" s="4">
        <f t="shared" ref="D49:J49" si="22">IF(D46="Yes",0,D48*(100%-D$9))</f>
        <v>4000</v>
      </c>
      <c r="E49" s="4"/>
      <c r="F49" s="4">
        <f t="shared" si="22"/>
        <v>4000</v>
      </c>
      <c r="G49" s="4"/>
      <c r="H49" s="4">
        <f t="shared" si="22"/>
        <v>4000</v>
      </c>
      <c r="I49" s="4"/>
      <c r="J49" s="4">
        <f t="shared" si="22"/>
        <v>4000</v>
      </c>
      <c r="K49" s="4"/>
      <c r="L49" s="4"/>
    </row>
    <row r="50" spans="1:12" s="5" customFormat="1" x14ac:dyDescent="0.25">
      <c r="A50" s="5" t="s">
        <v>15</v>
      </c>
      <c r="B50" s="4">
        <f>B44+IF(B46="Yes", B45, B47+B49)</f>
        <v>4000</v>
      </c>
      <c r="C50" s="4"/>
      <c r="D50" s="4">
        <f t="shared" ref="D50:J50" si="23">D44+IF(D46="Yes", D45, D47+D49)</f>
        <v>4000</v>
      </c>
      <c r="E50" s="4"/>
      <c r="F50" s="4">
        <f t="shared" si="23"/>
        <v>4000</v>
      </c>
      <c r="G50" s="4"/>
      <c r="H50" s="4">
        <f t="shared" si="23"/>
        <v>4000</v>
      </c>
      <c r="I50" s="4"/>
      <c r="J50" s="4">
        <f t="shared" si="23"/>
        <v>4000</v>
      </c>
      <c r="K50" s="4"/>
      <c r="L50" s="4"/>
    </row>
    <row r="51" spans="1:12" s="5" customFormat="1" x14ac:dyDescent="0.25">
      <c r="A51" s="5" t="s">
        <v>14</v>
      </c>
      <c r="B51" s="4" t="str">
        <f>IF(B50&gt;B$8,"Yes","No")</f>
        <v>Yes</v>
      </c>
      <c r="C51" s="4"/>
      <c r="D51" s="4" t="str">
        <f t="shared" ref="D51:J51" si="24">IF(D50&gt;D$8,"Yes","No")</f>
        <v>Yes</v>
      </c>
      <c r="E51" s="4"/>
      <c r="F51" s="4" t="str">
        <f t="shared" si="24"/>
        <v>Yes</v>
      </c>
      <c r="G51" s="4"/>
      <c r="H51" s="4" t="str">
        <f t="shared" si="24"/>
        <v>Yes</v>
      </c>
      <c r="I51" s="4"/>
      <c r="J51" s="4" t="str">
        <f t="shared" si="24"/>
        <v>Yes</v>
      </c>
      <c r="K51" s="4"/>
      <c r="L51" s="4"/>
    </row>
    <row r="52" spans="1:12" s="5" customFormat="1" x14ac:dyDescent="0.25">
      <c r="A52" s="28" t="s">
        <v>7</v>
      </c>
      <c r="B52" s="29">
        <f>B43+IF(B51="Yes",B$8,B50)</f>
        <v>0</v>
      </c>
      <c r="C52" s="29"/>
      <c r="D52" s="29">
        <f t="shared" ref="D52:J52" si="25">D43+IF(D51="Yes",D$8,D50)</f>
        <v>0</v>
      </c>
      <c r="E52" s="29"/>
      <c r="F52" s="29">
        <f t="shared" si="25"/>
        <v>0</v>
      </c>
      <c r="G52" s="29"/>
      <c r="H52" s="29">
        <f t="shared" si="25"/>
        <v>0</v>
      </c>
      <c r="I52" s="29"/>
      <c r="J52" s="29">
        <f t="shared" si="25"/>
        <v>0</v>
      </c>
      <c r="K52" s="4"/>
      <c r="L52" s="4"/>
    </row>
    <row r="53" spans="1:12" x14ac:dyDescent="0.25">
      <c r="A53" s="28" t="s">
        <v>8</v>
      </c>
      <c r="B53" s="29">
        <f>B52/12</f>
        <v>0</v>
      </c>
      <c r="C53" s="29"/>
      <c r="D53" s="29">
        <f t="shared" ref="D53:J53" si="26">D52/12</f>
        <v>0</v>
      </c>
      <c r="E53" s="29"/>
      <c r="F53" s="29">
        <f t="shared" si="26"/>
        <v>0</v>
      </c>
      <c r="G53" s="29"/>
      <c r="H53" s="29">
        <f t="shared" si="26"/>
        <v>0</v>
      </c>
      <c r="I53" s="29"/>
      <c r="J53" s="29">
        <f t="shared" si="26"/>
        <v>0</v>
      </c>
      <c r="K53" s="4"/>
      <c r="L53" s="2"/>
    </row>
    <row r="54" spans="1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</row>
    <row r="55" spans="1:12" x14ac:dyDescent="0.25">
      <c r="A55" s="30" t="s">
        <v>32</v>
      </c>
      <c r="B55" s="4"/>
      <c r="C55" s="4"/>
      <c r="D55" s="4"/>
      <c r="E55" s="4"/>
      <c r="F55" s="4"/>
      <c r="G55" s="5"/>
      <c r="H55" s="4"/>
      <c r="I55" s="4"/>
      <c r="J55" s="4"/>
      <c r="K55" s="4"/>
      <c r="L55" s="2"/>
    </row>
    <row r="56" spans="1:12" s="1" customFormat="1" ht="30" customHeight="1" x14ac:dyDescent="0.25">
      <c r="A56" s="43" t="s">
        <v>24</v>
      </c>
      <c r="B56" s="6"/>
      <c r="C56" s="6"/>
      <c r="D56" s="6"/>
      <c r="E56" s="6"/>
      <c r="F56" s="6"/>
      <c r="G56" s="7"/>
      <c r="H56" s="6"/>
      <c r="I56" s="6"/>
      <c r="J56" s="6"/>
      <c r="K56" s="6"/>
      <c r="L56" s="3"/>
    </row>
    <row r="57" spans="1:12" x14ac:dyDescent="0.25">
      <c r="A57" t="s">
        <v>5</v>
      </c>
      <c r="B57" s="4">
        <f>B5*12</f>
        <v>0</v>
      </c>
      <c r="C57" s="4"/>
      <c r="D57" s="4">
        <f t="shared" ref="D57:J58" si="27">D5*12</f>
        <v>0</v>
      </c>
      <c r="E57" s="4"/>
      <c r="F57" s="4">
        <f t="shared" si="27"/>
        <v>0</v>
      </c>
      <c r="G57" s="4"/>
      <c r="H57" s="4">
        <f t="shared" si="27"/>
        <v>0</v>
      </c>
      <c r="I57" s="4"/>
      <c r="J57" s="4">
        <f t="shared" si="27"/>
        <v>0</v>
      </c>
      <c r="K57" s="4"/>
      <c r="L57" s="2"/>
    </row>
    <row r="58" spans="1:12" x14ac:dyDescent="0.25">
      <c r="A58" t="s">
        <v>9</v>
      </c>
      <c r="B58" s="4">
        <f>B6*12</f>
        <v>0</v>
      </c>
      <c r="C58" s="4"/>
      <c r="D58" s="4">
        <f t="shared" si="27"/>
        <v>0</v>
      </c>
      <c r="E58" s="4"/>
      <c r="F58" s="4">
        <f t="shared" si="27"/>
        <v>0</v>
      </c>
      <c r="G58" s="4"/>
      <c r="H58" s="4">
        <f t="shared" si="27"/>
        <v>0</v>
      </c>
      <c r="I58" s="4"/>
      <c r="J58" s="4">
        <f t="shared" si="27"/>
        <v>0</v>
      </c>
      <c r="K58" s="4"/>
      <c r="L58" s="2"/>
    </row>
    <row r="59" spans="1:12" x14ac:dyDescent="0.25">
      <c r="A59" t="s">
        <v>11</v>
      </c>
      <c r="B59" s="4">
        <v>15000</v>
      </c>
      <c r="C59" s="4"/>
      <c r="D59" s="4">
        <v>15000</v>
      </c>
      <c r="E59" s="4"/>
      <c r="F59" s="4">
        <v>15000</v>
      </c>
      <c r="G59" s="4"/>
      <c r="H59" s="4">
        <v>15000</v>
      </c>
      <c r="I59" s="4"/>
      <c r="J59" s="4">
        <v>15000</v>
      </c>
      <c r="K59" s="4"/>
      <c r="L59" s="2"/>
    </row>
    <row r="60" spans="1:12" s="5" customFormat="1" x14ac:dyDescent="0.25">
      <c r="A60" s="5" t="s">
        <v>16</v>
      </c>
      <c r="B60" s="4" t="str">
        <f>IF(B59&lt;B$7,"Yes","No")</f>
        <v>No</v>
      </c>
      <c r="C60" s="4"/>
      <c r="D60" s="4" t="str">
        <f t="shared" ref="D60:J60" si="28">IF(D59&lt;D$7,"Yes","No")</f>
        <v>No</v>
      </c>
      <c r="E60" s="4"/>
      <c r="F60" s="4" t="str">
        <f t="shared" si="28"/>
        <v>No</v>
      </c>
      <c r="G60" s="4"/>
      <c r="H60" s="4" t="str">
        <f t="shared" si="28"/>
        <v>No</v>
      </c>
      <c r="I60" s="4"/>
      <c r="J60" s="4" t="str">
        <f t="shared" si="28"/>
        <v>No</v>
      </c>
      <c r="K60" s="4"/>
      <c r="L60" s="4"/>
    </row>
    <row r="61" spans="1:12" s="5" customFormat="1" x14ac:dyDescent="0.25">
      <c r="A61" s="5" t="s">
        <v>4</v>
      </c>
      <c r="B61" s="4">
        <f>B7</f>
        <v>0</v>
      </c>
      <c r="C61" s="4"/>
      <c r="D61" s="4">
        <f t="shared" ref="D61:J61" si="29">D7</f>
        <v>0</v>
      </c>
      <c r="E61" s="4"/>
      <c r="F61" s="4">
        <f t="shared" si="29"/>
        <v>0</v>
      </c>
      <c r="G61" s="4"/>
      <c r="H61" s="4">
        <f t="shared" si="29"/>
        <v>0</v>
      </c>
      <c r="I61" s="4"/>
      <c r="J61" s="4">
        <f t="shared" si="29"/>
        <v>0</v>
      </c>
      <c r="K61" s="4"/>
      <c r="L61" s="4"/>
    </row>
    <row r="62" spans="1:12" s="5" customFormat="1" x14ac:dyDescent="0.25">
      <c r="A62" s="5" t="s">
        <v>17</v>
      </c>
      <c r="B62" s="4">
        <f>IF(B60="Yes",0,B59-B61)</f>
        <v>15000</v>
      </c>
      <c r="C62" s="4"/>
      <c r="D62" s="4">
        <f t="shared" ref="D62:J62" si="30">IF(D60="Yes",0,D59-D61)</f>
        <v>15000</v>
      </c>
      <c r="E62" s="4"/>
      <c r="F62" s="4">
        <f t="shared" si="30"/>
        <v>15000</v>
      </c>
      <c r="G62" s="4"/>
      <c r="H62" s="4">
        <f t="shared" si="30"/>
        <v>15000</v>
      </c>
      <c r="I62" s="4"/>
      <c r="J62" s="4">
        <f t="shared" si="30"/>
        <v>15000</v>
      </c>
      <c r="K62" s="4"/>
      <c r="L62" s="4"/>
    </row>
    <row r="63" spans="1:12" s="5" customFormat="1" x14ac:dyDescent="0.25">
      <c r="A63" s="5" t="s">
        <v>18</v>
      </c>
      <c r="B63" s="4">
        <f>IF(B60="Yes",0,B62*(100%-B$9))</f>
        <v>15000</v>
      </c>
      <c r="C63" s="4"/>
      <c r="D63" s="4">
        <f t="shared" ref="D63:J63" si="31">IF(D60="Yes",0,D62*(100%-D$9))</f>
        <v>15000</v>
      </c>
      <c r="E63" s="4"/>
      <c r="F63" s="4">
        <f t="shared" si="31"/>
        <v>15000</v>
      </c>
      <c r="G63" s="4"/>
      <c r="H63" s="4">
        <f t="shared" si="31"/>
        <v>15000</v>
      </c>
      <c r="I63" s="4"/>
      <c r="J63" s="4">
        <f t="shared" si="31"/>
        <v>15000</v>
      </c>
      <c r="K63" s="4"/>
      <c r="L63" s="4"/>
    </row>
    <row r="64" spans="1:12" s="5" customFormat="1" x14ac:dyDescent="0.25">
      <c r="A64" s="5" t="s">
        <v>15</v>
      </c>
      <c r="B64" s="4">
        <f>B58+IF(B60="Yes", B59, B61+B63)</f>
        <v>15000</v>
      </c>
      <c r="C64" s="4"/>
      <c r="D64" s="4">
        <f t="shared" ref="D64:J64" si="32">D58+IF(D60="Yes", D59, D61+D63)</f>
        <v>15000</v>
      </c>
      <c r="E64" s="4"/>
      <c r="F64" s="4">
        <f t="shared" si="32"/>
        <v>15000</v>
      </c>
      <c r="G64" s="4"/>
      <c r="H64" s="4">
        <f t="shared" si="32"/>
        <v>15000</v>
      </c>
      <c r="I64" s="4"/>
      <c r="J64" s="4">
        <f t="shared" si="32"/>
        <v>15000</v>
      </c>
      <c r="K64" s="4"/>
      <c r="L64" s="4"/>
    </row>
    <row r="65" spans="1:12" s="5" customFormat="1" x14ac:dyDescent="0.25">
      <c r="A65" s="5" t="s">
        <v>14</v>
      </c>
      <c r="B65" s="4" t="str">
        <f>IF(B64&gt;B$8,"Yes","No")</f>
        <v>Yes</v>
      </c>
      <c r="C65" s="4"/>
      <c r="D65" s="4" t="str">
        <f t="shared" ref="D65:J65" si="33">IF(D64&gt;D$8,"Yes","No")</f>
        <v>Yes</v>
      </c>
      <c r="E65" s="4"/>
      <c r="F65" s="4" t="str">
        <f t="shared" si="33"/>
        <v>Yes</v>
      </c>
      <c r="G65" s="4"/>
      <c r="H65" s="4" t="str">
        <f t="shared" si="33"/>
        <v>Yes</v>
      </c>
      <c r="I65" s="4"/>
      <c r="J65" s="4" t="str">
        <f t="shared" si="33"/>
        <v>Yes</v>
      </c>
      <c r="K65" s="4"/>
      <c r="L65" s="4"/>
    </row>
    <row r="66" spans="1:12" s="5" customFormat="1" x14ac:dyDescent="0.25">
      <c r="A66" s="31" t="s">
        <v>7</v>
      </c>
      <c r="B66" s="32">
        <f>B57+IF(B65="Yes",B$8,B64)</f>
        <v>0</v>
      </c>
      <c r="C66" s="32"/>
      <c r="D66" s="32">
        <f t="shared" ref="D66:J66" si="34">D57+IF(D65="Yes",D$8,D64)</f>
        <v>0</v>
      </c>
      <c r="E66" s="32"/>
      <c r="F66" s="32">
        <f t="shared" si="34"/>
        <v>0</v>
      </c>
      <c r="G66" s="32"/>
      <c r="H66" s="32">
        <f t="shared" si="34"/>
        <v>0</v>
      </c>
      <c r="I66" s="32"/>
      <c r="J66" s="32">
        <f t="shared" si="34"/>
        <v>0</v>
      </c>
      <c r="K66" s="4"/>
      <c r="L66" s="4"/>
    </row>
    <row r="67" spans="1:12" x14ac:dyDescent="0.25">
      <c r="A67" s="31" t="s">
        <v>8</v>
      </c>
      <c r="B67" s="32">
        <f>B66/12</f>
        <v>0</v>
      </c>
      <c r="C67" s="32"/>
      <c r="D67" s="32">
        <f t="shared" ref="D67:J67" si="35">D66/12</f>
        <v>0</v>
      </c>
      <c r="E67" s="32"/>
      <c r="F67" s="32">
        <f t="shared" si="35"/>
        <v>0</v>
      </c>
      <c r="G67" s="32"/>
      <c r="H67" s="32">
        <f t="shared" si="35"/>
        <v>0</v>
      </c>
      <c r="I67" s="32"/>
      <c r="J67" s="32">
        <f t="shared" si="35"/>
        <v>0</v>
      </c>
      <c r="K67" s="4"/>
      <c r="L67" s="2"/>
    </row>
    <row r="68" spans="1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2"/>
    </row>
    <row r="69" spans="1:12" x14ac:dyDescent="0.25">
      <c r="A69" s="40" t="s">
        <v>33</v>
      </c>
      <c r="B69" s="4"/>
      <c r="C69" s="4"/>
      <c r="D69" s="4"/>
      <c r="E69" s="4"/>
      <c r="F69" s="4"/>
      <c r="G69" s="5"/>
      <c r="H69" s="4"/>
      <c r="I69" s="4"/>
      <c r="J69" s="4"/>
      <c r="K69" s="4"/>
      <c r="L69" s="2"/>
    </row>
    <row r="70" spans="1:12" s="1" customFormat="1" ht="30" customHeight="1" x14ac:dyDescent="0.25">
      <c r="A70" s="44" t="s">
        <v>25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3"/>
    </row>
    <row r="71" spans="1:12" x14ac:dyDescent="0.25">
      <c r="A71" t="s">
        <v>5</v>
      </c>
      <c r="B71" s="4">
        <f>B5*12</f>
        <v>0</v>
      </c>
      <c r="C71" s="4"/>
      <c r="D71" s="4">
        <f t="shared" ref="D71:J71" si="36">D5*12</f>
        <v>0</v>
      </c>
      <c r="E71" s="4"/>
      <c r="F71" s="4">
        <f t="shared" si="36"/>
        <v>0</v>
      </c>
      <c r="G71" s="4"/>
      <c r="H71" s="4">
        <f t="shared" si="36"/>
        <v>0</v>
      </c>
      <c r="I71" s="4"/>
      <c r="J71" s="4">
        <f t="shared" si="36"/>
        <v>0</v>
      </c>
      <c r="K71" s="4"/>
      <c r="L71" s="2"/>
    </row>
    <row r="72" spans="1:12" x14ac:dyDescent="0.25">
      <c r="A72" t="s">
        <v>9</v>
      </c>
      <c r="B72" s="4">
        <f>B6*24</f>
        <v>0</v>
      </c>
      <c r="C72" s="4"/>
      <c r="D72" s="4">
        <f>D6*24</f>
        <v>0</v>
      </c>
      <c r="E72" s="4"/>
      <c r="F72" s="4">
        <f>F6*24</f>
        <v>0</v>
      </c>
      <c r="G72" s="4"/>
      <c r="H72" s="4">
        <f>H6*24</f>
        <v>0</v>
      </c>
      <c r="I72" s="4"/>
      <c r="J72" s="4">
        <f>J6*24</f>
        <v>0</v>
      </c>
      <c r="K72" s="4"/>
      <c r="L72" s="2"/>
    </row>
    <row r="73" spans="1:12" x14ac:dyDescent="0.25">
      <c r="A73" t="s">
        <v>11</v>
      </c>
      <c r="B73" s="4">
        <v>35000</v>
      </c>
      <c r="C73" s="4"/>
      <c r="D73" s="4">
        <v>35000</v>
      </c>
      <c r="E73" s="4"/>
      <c r="F73" s="4">
        <v>35000</v>
      </c>
      <c r="G73" s="4"/>
      <c r="H73" s="4">
        <v>35000</v>
      </c>
      <c r="I73" s="4"/>
      <c r="J73" s="4">
        <v>35000</v>
      </c>
      <c r="K73" s="4"/>
      <c r="L73" s="2"/>
    </row>
    <row r="74" spans="1:12" s="5" customFormat="1" x14ac:dyDescent="0.25">
      <c r="A74" s="5" t="s">
        <v>16</v>
      </c>
      <c r="B74" s="4" t="str">
        <f>IF(B73&lt;B$7,"Yes","No")</f>
        <v>No</v>
      </c>
      <c r="C74" s="4"/>
      <c r="D74" s="4" t="str">
        <f t="shared" ref="D74:J74" si="37">IF(D73&lt;D$7,"Yes","No")</f>
        <v>No</v>
      </c>
      <c r="E74" s="4"/>
      <c r="F74" s="4" t="str">
        <f t="shared" si="37"/>
        <v>No</v>
      </c>
      <c r="G74" s="4"/>
      <c r="H74" s="4" t="str">
        <f t="shared" si="37"/>
        <v>No</v>
      </c>
      <c r="I74" s="4"/>
      <c r="J74" s="4" t="str">
        <f t="shared" si="37"/>
        <v>No</v>
      </c>
      <c r="K74" s="4"/>
      <c r="L74" s="4"/>
    </row>
    <row r="75" spans="1:12" s="5" customFormat="1" x14ac:dyDescent="0.25">
      <c r="A75" s="5" t="s">
        <v>4</v>
      </c>
      <c r="B75" s="4">
        <f>B7</f>
        <v>0</v>
      </c>
      <c r="C75" s="4"/>
      <c r="D75" s="4">
        <f t="shared" ref="D75:J75" si="38">D7</f>
        <v>0</v>
      </c>
      <c r="E75" s="4"/>
      <c r="F75" s="4">
        <f t="shared" si="38"/>
        <v>0</v>
      </c>
      <c r="G75" s="4"/>
      <c r="H75" s="4">
        <f t="shared" si="38"/>
        <v>0</v>
      </c>
      <c r="I75" s="4"/>
      <c r="J75" s="4">
        <f t="shared" si="38"/>
        <v>0</v>
      </c>
      <c r="K75" s="4"/>
      <c r="L75" s="4"/>
    </row>
    <row r="76" spans="1:12" s="5" customFormat="1" x14ac:dyDescent="0.25">
      <c r="A76" s="5" t="s">
        <v>17</v>
      </c>
      <c r="B76" s="4">
        <f>IF(B74="Yes",0,B73-B75)</f>
        <v>35000</v>
      </c>
      <c r="C76" s="4"/>
      <c r="D76" s="4">
        <f t="shared" ref="D76:J76" si="39">IF(D74="Yes",0,D73-D75)</f>
        <v>35000</v>
      </c>
      <c r="E76" s="4"/>
      <c r="F76" s="4">
        <f t="shared" si="39"/>
        <v>35000</v>
      </c>
      <c r="G76" s="4"/>
      <c r="H76" s="4">
        <f t="shared" si="39"/>
        <v>35000</v>
      </c>
      <c r="I76" s="4"/>
      <c r="J76" s="4">
        <f t="shared" si="39"/>
        <v>35000</v>
      </c>
      <c r="K76" s="4"/>
      <c r="L76" s="4"/>
    </row>
    <row r="77" spans="1:12" s="5" customFormat="1" x14ac:dyDescent="0.25">
      <c r="A77" s="5" t="s">
        <v>18</v>
      </c>
      <c r="B77" s="4">
        <f>IF(B74="Yes",0,B76*(100%-B$9))</f>
        <v>35000</v>
      </c>
      <c r="C77" s="4"/>
      <c r="D77" s="4">
        <f t="shared" ref="D77:J77" si="40">IF(D74="Yes",0,D76*(100%-D$9))</f>
        <v>35000</v>
      </c>
      <c r="E77" s="4"/>
      <c r="F77" s="4">
        <f t="shared" si="40"/>
        <v>35000</v>
      </c>
      <c r="G77" s="4"/>
      <c r="H77" s="4">
        <f t="shared" si="40"/>
        <v>35000</v>
      </c>
      <c r="I77" s="4"/>
      <c r="J77" s="4">
        <f t="shared" si="40"/>
        <v>35000</v>
      </c>
      <c r="K77" s="4"/>
      <c r="L77" s="4"/>
    </row>
    <row r="78" spans="1:12" s="5" customFormat="1" x14ac:dyDescent="0.25">
      <c r="A78" s="5" t="s">
        <v>15</v>
      </c>
      <c r="B78" s="4">
        <f>B72+IF(B74="Yes", B73, B75+B77)</f>
        <v>35000</v>
      </c>
      <c r="C78" s="4"/>
      <c r="D78" s="4">
        <f t="shared" ref="D78:J78" si="41">D72+IF(D74="Yes", D73, D75+D77)</f>
        <v>35000</v>
      </c>
      <c r="E78" s="4"/>
      <c r="F78" s="4">
        <f t="shared" si="41"/>
        <v>35000</v>
      </c>
      <c r="G78" s="4"/>
      <c r="H78" s="4">
        <f t="shared" si="41"/>
        <v>35000</v>
      </c>
      <c r="I78" s="4"/>
      <c r="J78" s="4">
        <f t="shared" si="41"/>
        <v>35000</v>
      </c>
      <c r="K78" s="4"/>
      <c r="L78" s="4"/>
    </row>
    <row r="79" spans="1:12" s="5" customFormat="1" x14ac:dyDescent="0.25">
      <c r="A79" s="5" t="s">
        <v>14</v>
      </c>
      <c r="B79" s="4" t="str">
        <f>IF(B78&gt;B$8,"Yes","No")</f>
        <v>Yes</v>
      </c>
      <c r="C79" s="4"/>
      <c r="D79" s="4" t="str">
        <f t="shared" ref="D79:J79" si="42">IF(D78&gt;D$8,"Yes","No")</f>
        <v>Yes</v>
      </c>
      <c r="E79" s="4"/>
      <c r="F79" s="4" t="str">
        <f t="shared" si="42"/>
        <v>Yes</v>
      </c>
      <c r="G79" s="4"/>
      <c r="H79" s="4" t="str">
        <f t="shared" si="42"/>
        <v>Yes</v>
      </c>
      <c r="I79" s="4"/>
      <c r="J79" s="4" t="str">
        <f t="shared" si="42"/>
        <v>Yes</v>
      </c>
      <c r="K79" s="4"/>
      <c r="L79" s="4"/>
    </row>
    <row r="80" spans="1:12" s="5" customFormat="1" x14ac:dyDescent="0.25">
      <c r="A80" s="41" t="s">
        <v>7</v>
      </c>
      <c r="B80" s="42">
        <f>B71+IF(B79="Yes",B$8,B78)</f>
        <v>0</v>
      </c>
      <c r="C80" s="42"/>
      <c r="D80" s="42">
        <f>D71+IF(D79="Yes",D$8,D78)</f>
        <v>0</v>
      </c>
      <c r="E80" s="42"/>
      <c r="F80" s="42">
        <f t="shared" ref="F80:J80" si="43">F71+IF(F79="Yes",F$8,F78)</f>
        <v>0</v>
      </c>
      <c r="G80" s="42"/>
      <c r="H80" s="42">
        <f t="shared" si="43"/>
        <v>0</v>
      </c>
      <c r="I80" s="42"/>
      <c r="J80" s="42">
        <f t="shared" si="43"/>
        <v>0</v>
      </c>
      <c r="K80" s="4"/>
      <c r="L80" s="4"/>
    </row>
    <row r="81" spans="1:12" x14ac:dyDescent="0.25">
      <c r="A81" s="41" t="s">
        <v>8</v>
      </c>
      <c r="B81" s="42">
        <f>B80/12</f>
        <v>0</v>
      </c>
      <c r="C81" s="42"/>
      <c r="D81" s="42">
        <f t="shared" ref="D81:J81" si="44">D80/12</f>
        <v>0</v>
      </c>
      <c r="E81" s="42"/>
      <c r="F81" s="42">
        <f t="shared" si="44"/>
        <v>0</v>
      </c>
      <c r="G81" s="42"/>
      <c r="H81" s="42">
        <f t="shared" si="44"/>
        <v>0</v>
      </c>
      <c r="I81" s="42"/>
      <c r="J81" s="42">
        <f t="shared" si="44"/>
        <v>0</v>
      </c>
      <c r="K81" s="4"/>
      <c r="L81" s="2"/>
    </row>
    <row r="82" spans="1:12" x14ac:dyDescent="0.25">
      <c r="B82" s="4"/>
      <c r="C82" s="4"/>
      <c r="D82" s="4"/>
      <c r="E82" s="4"/>
      <c r="F82" s="4"/>
      <c r="G82" s="5"/>
      <c r="H82" s="4"/>
      <c r="I82" s="4"/>
      <c r="J82" s="4"/>
      <c r="K82" s="4"/>
      <c r="L82" s="2"/>
    </row>
    <row r="83" spans="1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2"/>
    </row>
    <row r="84" spans="1:12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2"/>
    </row>
    <row r="85" spans="1:12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2"/>
    </row>
    <row r="86" spans="1:12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2"/>
    </row>
    <row r="87" spans="1:12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2"/>
    </row>
    <row r="88" spans="1:12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2"/>
    </row>
    <row r="89" spans="1:12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2"/>
    </row>
    <row r="90" spans="1:12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2"/>
    </row>
    <row r="91" spans="1:12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2"/>
    </row>
    <row r="92" spans="1:12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2"/>
    </row>
    <row r="93" spans="1:12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2"/>
    </row>
    <row r="94" spans="1:12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2"/>
    </row>
    <row r="95" spans="1:12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2"/>
    </row>
    <row r="96" spans="1:12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2"/>
    </row>
    <row r="97" spans="2:12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2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2"/>
    </row>
    <row r="99" spans="2:12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2"/>
    </row>
    <row r="100" spans="2:12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2"/>
    </row>
    <row r="101" spans="2:12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2"/>
    </row>
    <row r="102" spans="2:12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2"/>
    </row>
    <row r="103" spans="2:12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2"/>
    </row>
    <row r="104" spans="2:12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2"/>
    </row>
    <row r="105" spans="2:12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2"/>
    </row>
    <row r="106" spans="2:12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2"/>
    </row>
    <row r="107" spans="2:12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2"/>
    </row>
    <row r="108" spans="2:12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2"/>
    </row>
    <row r="109" spans="2:12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2"/>
    </row>
    <row r="110" spans="2:12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2"/>
    </row>
    <row r="111" spans="2:12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2"/>
    </row>
    <row r="112" spans="2:12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2"/>
    </row>
    <row r="113" spans="2:12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2"/>
    </row>
    <row r="114" spans="2:12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2"/>
    </row>
    <row r="115" spans="2:12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2"/>
    </row>
    <row r="116" spans="2:12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2"/>
    </row>
    <row r="117" spans="2:12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2"/>
    </row>
    <row r="118" spans="2:12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"/>
    </row>
    <row r="119" spans="2:12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"/>
    </row>
    <row r="120" spans="2:12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"/>
    </row>
    <row r="121" spans="2:12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"/>
    </row>
    <row r="122" spans="2:12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"/>
    </row>
    <row r="123" spans="2:12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"/>
    </row>
    <row r="124" spans="2:12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"/>
    </row>
    <row r="125" spans="2:12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"/>
    </row>
    <row r="126" spans="2:12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"/>
    </row>
    <row r="127" spans="2:12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"/>
    </row>
    <row r="128" spans="2:12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"/>
    </row>
    <row r="129" spans="2:12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"/>
    </row>
    <row r="130" spans="2:12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"/>
    </row>
    <row r="131" spans="2:12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"/>
    </row>
    <row r="155" spans="2:1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"/>
    </row>
    <row r="156" spans="2:1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"/>
    </row>
    <row r="157" spans="2:12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"/>
    </row>
    <row r="158" spans="2:12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"/>
    </row>
    <row r="159" spans="2:12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"/>
    </row>
    <row r="160" spans="2:12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"/>
    </row>
    <row r="161" spans="2:12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"/>
    </row>
    <row r="162" spans="2:12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"/>
    </row>
    <row r="163" spans="2:12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"/>
    </row>
    <row r="164" spans="2:12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"/>
    </row>
    <row r="165" spans="2:12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"/>
    </row>
    <row r="166" spans="2:12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"/>
    </row>
    <row r="167" spans="2:12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"/>
    </row>
    <row r="168" spans="2:12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"/>
    </row>
    <row r="169" spans="2:12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"/>
    </row>
    <row r="170" spans="2:12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"/>
    </row>
    <row r="171" spans="2:12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"/>
    </row>
    <row r="172" spans="2:12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"/>
    </row>
    <row r="173" spans="2:12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"/>
    </row>
    <row r="174" spans="2:12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"/>
    </row>
    <row r="175" spans="2:12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"/>
    </row>
    <row r="176" spans="2:12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"/>
    </row>
    <row r="177" spans="2:12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"/>
    </row>
    <row r="178" spans="2:12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"/>
    </row>
    <row r="179" spans="2:12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"/>
    </row>
    <row r="180" spans="2:12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"/>
    </row>
    <row r="181" spans="2:12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"/>
    </row>
    <row r="182" spans="2:12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"/>
    </row>
    <row r="183" spans="2:12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"/>
    </row>
    <row r="184" spans="2:12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"/>
    </row>
    <row r="185" spans="2:12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"/>
    </row>
    <row r="186" spans="2:12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"/>
    </row>
    <row r="187" spans="2:12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"/>
    </row>
    <row r="188" spans="2:12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"/>
    </row>
    <row r="189" spans="2:12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2"/>
    </row>
    <row r="190" spans="2:12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2"/>
    </row>
    <row r="191" spans="2:12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2"/>
    </row>
    <row r="192" spans="2:12" x14ac:dyDescent="0.25">
      <c r="L192" s="2"/>
    </row>
    <row r="193" spans="12:12" x14ac:dyDescent="0.25">
      <c r="L193" s="2"/>
    </row>
    <row r="194" spans="12:12" x14ac:dyDescent="0.25">
      <c r="L194" s="2"/>
    </row>
    <row r="195" spans="12:12" x14ac:dyDescent="0.25">
      <c r="L195" s="2"/>
    </row>
    <row r="196" spans="12:12" x14ac:dyDescent="0.25">
      <c r="L196" s="2"/>
    </row>
    <row r="197" spans="12:12" x14ac:dyDescent="0.25">
      <c r="L197" s="2"/>
    </row>
    <row r="198" spans="12:12" x14ac:dyDescent="0.25">
      <c r="L198" s="2"/>
    </row>
    <row r="199" spans="12:12" x14ac:dyDescent="0.25">
      <c r="L199" s="2"/>
    </row>
    <row r="200" spans="12:12" x14ac:dyDescent="0.25">
      <c r="L200" s="2"/>
    </row>
    <row r="201" spans="12:12" x14ac:dyDescent="0.25">
      <c r="L201" s="2"/>
    </row>
    <row r="202" spans="12:12" x14ac:dyDescent="0.25">
      <c r="L202" s="2"/>
    </row>
    <row r="203" spans="12:12" x14ac:dyDescent="0.25">
      <c r="L203" s="2"/>
    </row>
    <row r="204" spans="12:12" x14ac:dyDescent="0.25">
      <c r="L204" s="2"/>
    </row>
    <row r="205" spans="12:12" x14ac:dyDescent="0.25">
      <c r="L205" s="2"/>
    </row>
    <row r="206" spans="12:12" x14ac:dyDescent="0.25">
      <c r="L206" s="2"/>
    </row>
    <row r="207" spans="12:12" x14ac:dyDescent="0.25">
      <c r="L207" s="2"/>
    </row>
    <row r="208" spans="12:12" x14ac:dyDescent="0.25">
      <c r="L208" s="2"/>
    </row>
    <row r="209" spans="12:12" x14ac:dyDescent="0.25">
      <c r="L209" s="2"/>
    </row>
    <row r="210" spans="12:12" x14ac:dyDescent="0.25">
      <c r="L210" s="2"/>
    </row>
    <row r="211" spans="12:12" x14ac:dyDescent="0.25">
      <c r="L211" s="2"/>
    </row>
    <row r="212" spans="12:12" x14ac:dyDescent="0.25">
      <c r="L212" s="2"/>
    </row>
    <row r="213" spans="12:12" x14ac:dyDescent="0.25">
      <c r="L213" s="2"/>
    </row>
    <row r="214" spans="12:12" x14ac:dyDescent="0.25">
      <c r="L214" s="2"/>
    </row>
    <row r="215" spans="12:12" x14ac:dyDescent="0.25">
      <c r="L215" s="2"/>
    </row>
    <row r="216" spans="12:12" x14ac:dyDescent="0.25">
      <c r="L216" s="2"/>
    </row>
    <row r="217" spans="12:12" x14ac:dyDescent="0.25">
      <c r="L217" s="2"/>
    </row>
    <row r="218" spans="12:12" x14ac:dyDescent="0.25">
      <c r="L218" s="2"/>
    </row>
    <row r="219" spans="12:12" x14ac:dyDescent="0.25">
      <c r="L219" s="2"/>
    </row>
    <row r="220" spans="12:12" x14ac:dyDescent="0.25">
      <c r="L220" s="2"/>
    </row>
    <row r="221" spans="12:12" x14ac:dyDescent="0.25">
      <c r="L221" s="2"/>
    </row>
    <row r="222" spans="12:12" x14ac:dyDescent="0.25">
      <c r="L222" s="2"/>
    </row>
    <row r="223" spans="12:12" x14ac:dyDescent="0.25">
      <c r="L223" s="2"/>
    </row>
    <row r="224" spans="12:12" x14ac:dyDescent="0.25">
      <c r="L224" s="2"/>
    </row>
    <row r="225" spans="12:12" x14ac:dyDescent="0.25">
      <c r="L225" s="2"/>
    </row>
    <row r="226" spans="12:12" x14ac:dyDescent="0.25">
      <c r="L226" s="2"/>
    </row>
    <row r="227" spans="12:12" x14ac:dyDescent="0.25">
      <c r="L227" s="2"/>
    </row>
    <row r="228" spans="12:12" x14ac:dyDescent="0.25">
      <c r="L228" s="2"/>
    </row>
    <row r="229" spans="12:12" x14ac:dyDescent="0.25">
      <c r="L229" s="2"/>
    </row>
    <row r="230" spans="12:12" x14ac:dyDescent="0.25">
      <c r="L230" s="2"/>
    </row>
    <row r="231" spans="12:12" x14ac:dyDescent="0.25">
      <c r="L231" s="2"/>
    </row>
    <row r="232" spans="12:12" x14ac:dyDescent="0.25">
      <c r="L232" s="2"/>
    </row>
    <row r="233" spans="12:12" x14ac:dyDescent="0.25">
      <c r="L233" s="2"/>
    </row>
    <row r="234" spans="12:12" x14ac:dyDescent="0.25">
      <c r="L234" s="2"/>
    </row>
    <row r="235" spans="12:12" x14ac:dyDescent="0.25">
      <c r="L235" s="2"/>
    </row>
  </sheetData>
  <mergeCells count="1">
    <mergeCell ref="B3:K3"/>
  </mergeCells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5"/>
  <sheetViews>
    <sheetView zoomScale="80" zoomScaleNormal="80" zoomScalePageLayoutView="80" workbookViewId="0">
      <pane xSplit="1" ySplit="9" topLeftCell="B52" activePane="bottomRight" state="frozen"/>
      <selection pane="topRight" activeCell="B1" sqref="B1"/>
      <selection pane="bottomLeft" activeCell="A10" sqref="A10"/>
      <selection pane="bottomRight" activeCell="F81" sqref="F81"/>
    </sheetView>
  </sheetViews>
  <sheetFormatPr defaultColWidth="8.85546875" defaultRowHeight="15" x14ac:dyDescent="0.25"/>
  <cols>
    <col min="1" max="1" width="49.7109375" customWidth="1"/>
    <col min="2" max="2" width="14.42578125" bestFit="1" customWidth="1"/>
    <col min="3" max="3" width="3.42578125" customWidth="1"/>
    <col min="4" max="4" width="14.42578125" bestFit="1" customWidth="1"/>
    <col min="5" max="5" width="3.42578125" customWidth="1"/>
    <col min="6" max="6" width="14.42578125" bestFit="1" customWidth="1"/>
    <col min="7" max="7" width="2.42578125" customWidth="1"/>
    <col min="8" max="8" width="14.42578125" bestFit="1" customWidth="1"/>
    <col min="9" max="9" width="2.28515625" customWidth="1"/>
    <col min="10" max="10" width="14.28515625" bestFit="1" customWidth="1"/>
    <col min="11" max="11" width="3.28515625" customWidth="1"/>
    <col min="12" max="12" width="2.28515625" customWidth="1"/>
  </cols>
  <sheetData>
    <row r="1" spans="1:12" ht="30" customHeight="1" x14ac:dyDescent="0.25">
      <c r="A1" s="10" t="s">
        <v>19</v>
      </c>
      <c r="B1" s="8" t="s">
        <v>20</v>
      </c>
      <c r="C1" s="8"/>
      <c r="D1" s="8" t="s">
        <v>21</v>
      </c>
      <c r="E1" s="8"/>
      <c r="F1" s="8" t="s">
        <v>22</v>
      </c>
      <c r="G1" s="8"/>
      <c r="H1" s="8" t="s">
        <v>26</v>
      </c>
      <c r="I1" s="8"/>
      <c r="J1" s="8" t="s">
        <v>27</v>
      </c>
      <c r="K1" s="8"/>
    </row>
    <row r="2" spans="1:12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ht="15.75" thickBot="1" x14ac:dyDescent="0.3">
      <c r="A4" s="9" t="s">
        <v>13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2" x14ac:dyDescent="0.25">
      <c r="A5" s="8" t="s">
        <v>3</v>
      </c>
      <c r="B5" s="19">
        <v>263.69</v>
      </c>
      <c r="C5" s="11"/>
      <c r="D5" s="11">
        <v>255.24</v>
      </c>
      <c r="E5" s="11"/>
      <c r="F5" s="11">
        <v>314.89999999999998</v>
      </c>
      <c r="G5" s="12"/>
      <c r="H5" s="11"/>
      <c r="I5" s="11"/>
      <c r="J5" s="21"/>
      <c r="K5" s="22"/>
      <c r="L5" s="2"/>
    </row>
    <row r="6" spans="1:12" x14ac:dyDescent="0.25">
      <c r="A6" s="8" t="s">
        <v>2</v>
      </c>
      <c r="B6" s="13">
        <v>30</v>
      </c>
      <c r="C6" s="14"/>
      <c r="D6" s="14">
        <v>80</v>
      </c>
      <c r="E6" s="14"/>
      <c r="F6" s="14">
        <v>30</v>
      </c>
      <c r="G6" s="15"/>
      <c r="H6" s="14"/>
      <c r="I6" s="14"/>
      <c r="J6" s="23"/>
      <c r="K6" s="22"/>
      <c r="L6" s="2"/>
    </row>
    <row r="7" spans="1:12" x14ac:dyDescent="0.25">
      <c r="A7" s="8" t="s">
        <v>4</v>
      </c>
      <c r="B7" s="13">
        <v>3000</v>
      </c>
      <c r="C7" s="14"/>
      <c r="D7" s="14">
        <v>4000</v>
      </c>
      <c r="E7" s="14"/>
      <c r="F7" s="14">
        <v>500</v>
      </c>
      <c r="G7" s="15"/>
      <c r="H7" s="14"/>
      <c r="I7" s="14"/>
      <c r="J7" s="23"/>
      <c r="K7" s="22"/>
      <c r="L7" s="2"/>
    </row>
    <row r="8" spans="1:12" x14ac:dyDescent="0.25">
      <c r="A8" s="8" t="s">
        <v>12</v>
      </c>
      <c r="B8" s="13">
        <v>5500</v>
      </c>
      <c r="C8" s="14"/>
      <c r="D8" s="14">
        <v>6000</v>
      </c>
      <c r="E8" s="14"/>
      <c r="F8" s="14">
        <v>3000</v>
      </c>
      <c r="G8" s="15"/>
      <c r="H8" s="14"/>
      <c r="I8" s="14"/>
      <c r="J8" s="23"/>
      <c r="K8" s="22"/>
      <c r="L8" s="2"/>
    </row>
    <row r="9" spans="1:12" ht="45.75" thickBot="1" x14ac:dyDescent="0.3">
      <c r="A9" s="45" t="s">
        <v>34</v>
      </c>
      <c r="B9" s="16">
        <v>0.8</v>
      </c>
      <c r="C9" s="17"/>
      <c r="D9" s="18">
        <v>0.8</v>
      </c>
      <c r="E9" s="17"/>
      <c r="F9" s="18">
        <v>0.8</v>
      </c>
      <c r="G9" s="17"/>
      <c r="H9" s="18"/>
      <c r="I9" s="17"/>
      <c r="J9" s="24"/>
      <c r="K9" s="8"/>
    </row>
    <row r="10" spans="1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2" x14ac:dyDescent="0.25">
      <c r="A11" s="25" t="s">
        <v>28</v>
      </c>
      <c r="B11" s="5"/>
      <c r="C11" s="5"/>
      <c r="D11" s="5"/>
      <c r="E11" s="5"/>
      <c r="F11" s="5"/>
      <c r="G11" s="5"/>
      <c r="H11" s="5"/>
      <c r="I11" s="5"/>
      <c r="J11" s="5"/>
      <c r="K11" s="5"/>
    </row>
    <row r="12" spans="1:12" x14ac:dyDescent="0.25">
      <c r="A12" s="25" t="s">
        <v>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2"/>
    </row>
    <row r="13" spans="1:12" x14ac:dyDescent="0.25">
      <c r="A13" t="s">
        <v>5</v>
      </c>
      <c r="B13" s="4">
        <f>B5*12</f>
        <v>3164.2799999999997</v>
      </c>
      <c r="C13" s="4"/>
      <c r="D13" s="4">
        <f t="shared" ref="D13:J13" si="0">D5*12</f>
        <v>3062.88</v>
      </c>
      <c r="E13" s="4"/>
      <c r="F13" s="4">
        <f t="shared" si="0"/>
        <v>3778.7999999999997</v>
      </c>
      <c r="G13" s="4"/>
      <c r="H13" s="4">
        <f t="shared" si="0"/>
        <v>0</v>
      </c>
      <c r="I13" s="4"/>
      <c r="J13" s="4">
        <f t="shared" si="0"/>
        <v>0</v>
      </c>
      <c r="K13" s="4"/>
      <c r="L13" s="2"/>
    </row>
    <row r="14" spans="1:12" x14ac:dyDescent="0.25">
      <c r="A14" t="s">
        <v>6</v>
      </c>
      <c r="B14" s="4">
        <f>B6*4</f>
        <v>120</v>
      </c>
      <c r="C14" s="4"/>
      <c r="D14" s="4">
        <f>D6*4</f>
        <v>320</v>
      </c>
      <c r="E14" s="4"/>
      <c r="F14" s="4">
        <f t="shared" ref="F14:J14" si="1">F6*4</f>
        <v>120</v>
      </c>
      <c r="G14" s="4"/>
      <c r="H14" s="4">
        <f t="shared" si="1"/>
        <v>0</v>
      </c>
      <c r="I14" s="4"/>
      <c r="J14" s="4">
        <f t="shared" si="1"/>
        <v>0</v>
      </c>
      <c r="K14" s="4"/>
      <c r="L14" s="2"/>
    </row>
    <row r="15" spans="1:12" x14ac:dyDescent="0.25">
      <c r="A15" t="s">
        <v>14</v>
      </c>
      <c r="B15" s="4" t="str">
        <f>IF(B14&gt;B8,"Yes","No")</f>
        <v>No</v>
      </c>
      <c r="C15" s="4"/>
      <c r="D15" s="4" t="str">
        <f t="shared" ref="D15:J15" si="2">IF(D14&gt;D8,"Yes","No")</f>
        <v>No</v>
      </c>
      <c r="E15" s="4"/>
      <c r="F15" s="4" t="str">
        <f t="shared" si="2"/>
        <v>No</v>
      </c>
      <c r="G15" s="4"/>
      <c r="H15" s="4" t="str">
        <f t="shared" si="2"/>
        <v>No</v>
      </c>
      <c r="I15" s="4"/>
      <c r="J15" s="4" t="str">
        <f t="shared" si="2"/>
        <v>No</v>
      </c>
      <c r="K15" s="4"/>
      <c r="L15" s="2"/>
    </row>
    <row r="16" spans="1:12" x14ac:dyDescent="0.25">
      <c r="A16" s="26" t="s">
        <v>7</v>
      </c>
      <c r="B16" s="27">
        <f>SUM(B13:B14)</f>
        <v>3284.2799999999997</v>
      </c>
      <c r="C16" s="27"/>
      <c r="D16" s="27">
        <f t="shared" ref="D16:J16" si="3">SUM(D13:D14)</f>
        <v>3382.88</v>
      </c>
      <c r="E16" s="27"/>
      <c r="F16" s="27">
        <f t="shared" si="3"/>
        <v>3898.7999999999997</v>
      </c>
      <c r="G16" s="27"/>
      <c r="H16" s="27">
        <f t="shared" si="3"/>
        <v>0</v>
      </c>
      <c r="I16" s="27"/>
      <c r="J16" s="27">
        <f t="shared" si="3"/>
        <v>0</v>
      </c>
      <c r="K16" s="4"/>
      <c r="L16" s="2"/>
    </row>
    <row r="17" spans="1:12" x14ac:dyDescent="0.25">
      <c r="A17" s="26" t="s">
        <v>8</v>
      </c>
      <c r="B17" s="46">
        <f>B16/12</f>
        <v>273.69</v>
      </c>
      <c r="C17" s="27"/>
      <c r="D17" s="27">
        <f t="shared" ref="D17:J17" si="4">D16/12</f>
        <v>281.90666666666669</v>
      </c>
      <c r="E17" s="27"/>
      <c r="F17" s="27">
        <f t="shared" si="4"/>
        <v>324.89999999999998</v>
      </c>
      <c r="G17" s="27"/>
      <c r="H17" s="27">
        <f t="shared" si="4"/>
        <v>0</v>
      </c>
      <c r="I17" s="27"/>
      <c r="J17" s="27">
        <f t="shared" si="4"/>
        <v>0</v>
      </c>
      <c r="K17" s="4"/>
      <c r="L17" s="2"/>
    </row>
    <row r="18" spans="1:12" x14ac:dyDescent="0.25">
      <c r="B18" s="4"/>
      <c r="C18" s="4"/>
      <c r="D18" s="4"/>
      <c r="E18" s="4"/>
      <c r="F18" s="4"/>
      <c r="G18" s="5"/>
      <c r="H18" s="4"/>
      <c r="I18" s="4"/>
      <c r="J18" s="4"/>
      <c r="K18" s="4"/>
      <c r="L18" s="2"/>
    </row>
    <row r="19" spans="1:12" x14ac:dyDescent="0.25">
      <c r="A19" s="36" t="s">
        <v>29</v>
      </c>
      <c r="B19" s="4"/>
      <c r="C19" s="4"/>
      <c r="D19" s="4"/>
      <c r="E19" s="4"/>
      <c r="F19" s="4"/>
      <c r="G19" s="5"/>
      <c r="H19" s="4"/>
      <c r="I19" s="4"/>
      <c r="J19" s="4"/>
      <c r="K19" s="4"/>
      <c r="L19" s="2"/>
    </row>
    <row r="20" spans="1:12" ht="29.25" customHeight="1" x14ac:dyDescent="0.25">
      <c r="A20" s="36" t="s">
        <v>1</v>
      </c>
      <c r="B20" s="4"/>
      <c r="C20" s="4"/>
      <c r="D20" s="4"/>
      <c r="E20" s="4"/>
      <c r="F20" s="4"/>
      <c r="G20" s="5"/>
      <c r="H20" s="4"/>
      <c r="I20" s="4"/>
      <c r="J20" s="4"/>
      <c r="K20" s="4"/>
      <c r="L20" s="2"/>
    </row>
    <row r="21" spans="1:12" x14ac:dyDescent="0.25">
      <c r="A21" t="s">
        <v>5</v>
      </c>
      <c r="B21" s="4">
        <f>B5*12</f>
        <v>3164.2799999999997</v>
      </c>
      <c r="C21" s="4"/>
      <c r="D21" s="4">
        <f t="shared" ref="D21:J22" si="5">D5*12</f>
        <v>3062.88</v>
      </c>
      <c r="E21" s="4"/>
      <c r="F21" s="4">
        <f t="shared" si="5"/>
        <v>3778.7999999999997</v>
      </c>
      <c r="G21" s="4"/>
      <c r="H21" s="4">
        <f t="shared" si="5"/>
        <v>0</v>
      </c>
      <c r="I21" s="4"/>
      <c r="J21" s="4">
        <f t="shared" si="5"/>
        <v>0</v>
      </c>
      <c r="K21" s="4"/>
      <c r="L21" s="2"/>
    </row>
    <row r="22" spans="1:12" x14ac:dyDescent="0.25">
      <c r="A22" t="s">
        <v>9</v>
      </c>
      <c r="B22" s="4">
        <f>B6*12</f>
        <v>360</v>
      </c>
      <c r="C22" s="4"/>
      <c r="D22" s="4">
        <f t="shared" si="5"/>
        <v>960</v>
      </c>
      <c r="E22" s="4"/>
      <c r="F22" s="4">
        <f t="shared" si="5"/>
        <v>360</v>
      </c>
      <c r="G22" s="4"/>
      <c r="H22" s="4">
        <f t="shared" si="5"/>
        <v>0</v>
      </c>
      <c r="I22" s="4"/>
      <c r="J22" s="4">
        <f t="shared" si="5"/>
        <v>0</v>
      </c>
      <c r="K22" s="4"/>
      <c r="L22" s="2"/>
    </row>
    <row r="23" spans="1:12" x14ac:dyDescent="0.25">
      <c r="A23" t="s">
        <v>14</v>
      </c>
      <c r="B23" s="4" t="str">
        <f>IF(B22&gt;B8,"Yes","No")</f>
        <v>No</v>
      </c>
      <c r="C23" s="4"/>
      <c r="D23" s="4" t="str">
        <f t="shared" ref="D23:J23" si="6">IF(D22&gt;D8,"Yes","No")</f>
        <v>No</v>
      </c>
      <c r="E23" s="4"/>
      <c r="F23" s="4" t="str">
        <f t="shared" si="6"/>
        <v>No</v>
      </c>
      <c r="G23" s="4"/>
      <c r="H23" s="4" t="str">
        <f t="shared" si="6"/>
        <v>No</v>
      </c>
      <c r="I23" s="4"/>
      <c r="J23" s="4" t="str">
        <f t="shared" si="6"/>
        <v>No</v>
      </c>
      <c r="K23" s="4"/>
      <c r="L23" s="2"/>
    </row>
    <row r="24" spans="1:12" x14ac:dyDescent="0.25">
      <c r="A24" s="37" t="s">
        <v>7</v>
      </c>
      <c r="B24" s="38">
        <f>B21+B22</f>
        <v>3524.2799999999997</v>
      </c>
      <c r="C24" s="38"/>
      <c r="D24" s="38">
        <f t="shared" ref="D24:J24" si="7">D21+D22</f>
        <v>4022.88</v>
      </c>
      <c r="E24" s="38"/>
      <c r="F24" s="38">
        <f t="shared" si="7"/>
        <v>4138.7999999999993</v>
      </c>
      <c r="G24" s="38"/>
      <c r="H24" s="38">
        <f t="shared" si="7"/>
        <v>0</v>
      </c>
      <c r="I24" s="38"/>
      <c r="J24" s="38">
        <f t="shared" si="7"/>
        <v>0</v>
      </c>
      <c r="K24" s="4"/>
      <c r="L24" s="2"/>
    </row>
    <row r="25" spans="1:12" x14ac:dyDescent="0.25">
      <c r="A25" s="37" t="s">
        <v>8</v>
      </c>
      <c r="B25" s="47">
        <f>B24/12</f>
        <v>293.69</v>
      </c>
      <c r="C25" s="38"/>
      <c r="D25" s="38">
        <f t="shared" ref="D25:J25" si="8">D24/12</f>
        <v>335.24</v>
      </c>
      <c r="E25" s="38"/>
      <c r="F25" s="38">
        <f t="shared" si="8"/>
        <v>344.89999999999992</v>
      </c>
      <c r="G25" s="38"/>
      <c r="H25" s="38">
        <f t="shared" si="8"/>
        <v>0</v>
      </c>
      <c r="I25" s="38"/>
      <c r="J25" s="38">
        <f t="shared" si="8"/>
        <v>0</v>
      </c>
      <c r="K25" s="4"/>
      <c r="L25" s="2"/>
    </row>
    <row r="26" spans="1:12" x14ac:dyDescent="0.25">
      <c r="B26" s="4"/>
      <c r="C26" s="4"/>
      <c r="D26" s="4"/>
      <c r="E26" s="4"/>
      <c r="F26" s="4"/>
      <c r="G26" s="5"/>
      <c r="H26" s="4"/>
      <c r="I26" s="4"/>
      <c r="J26" s="4"/>
      <c r="K26" s="4"/>
      <c r="L26" s="2"/>
    </row>
    <row r="27" spans="1:12" x14ac:dyDescent="0.25">
      <c r="A27" s="35" t="s">
        <v>30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2"/>
    </row>
    <row r="28" spans="1:12" s="1" customFormat="1" ht="33" customHeight="1" x14ac:dyDescent="0.25">
      <c r="A28" s="35" t="s">
        <v>10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3"/>
    </row>
    <row r="29" spans="1:12" x14ac:dyDescent="0.25">
      <c r="A29" t="s">
        <v>5</v>
      </c>
      <c r="B29" s="4">
        <f>B5*12</f>
        <v>3164.2799999999997</v>
      </c>
      <c r="C29" s="4"/>
      <c r="D29" s="4">
        <f t="shared" ref="D29:J30" si="9">D5*12</f>
        <v>3062.88</v>
      </c>
      <c r="E29" s="4"/>
      <c r="F29" s="4">
        <f t="shared" si="9"/>
        <v>3778.7999999999997</v>
      </c>
      <c r="G29" s="4"/>
      <c r="H29" s="4">
        <f t="shared" si="9"/>
        <v>0</v>
      </c>
      <c r="I29" s="4"/>
      <c r="J29" s="4">
        <f t="shared" si="9"/>
        <v>0</v>
      </c>
      <c r="K29" s="4"/>
      <c r="L29" s="2"/>
    </row>
    <row r="30" spans="1:12" x14ac:dyDescent="0.25">
      <c r="A30" t="s">
        <v>9</v>
      </c>
      <c r="B30" s="4">
        <f>B6*12</f>
        <v>360</v>
      </c>
      <c r="C30" s="4"/>
      <c r="D30" s="4">
        <f t="shared" si="9"/>
        <v>960</v>
      </c>
      <c r="E30" s="4"/>
      <c r="F30" s="4">
        <f t="shared" si="9"/>
        <v>360</v>
      </c>
      <c r="G30" s="4"/>
      <c r="H30" s="4">
        <f t="shared" si="9"/>
        <v>0</v>
      </c>
      <c r="I30" s="4"/>
      <c r="J30" s="4">
        <f t="shared" si="9"/>
        <v>0</v>
      </c>
      <c r="K30" s="4"/>
      <c r="L30" s="2"/>
    </row>
    <row r="31" spans="1:12" x14ac:dyDescent="0.25">
      <c r="A31" t="s">
        <v>11</v>
      </c>
      <c r="B31" s="4">
        <v>800</v>
      </c>
      <c r="C31" s="4"/>
      <c r="D31" s="4">
        <v>800</v>
      </c>
      <c r="E31" s="4"/>
      <c r="F31" s="4">
        <v>800</v>
      </c>
      <c r="G31" s="4"/>
      <c r="H31" s="4">
        <v>800</v>
      </c>
      <c r="I31" s="4"/>
      <c r="J31" s="4">
        <v>800</v>
      </c>
      <c r="K31" s="4"/>
      <c r="L31" s="2"/>
    </row>
    <row r="32" spans="1:12" x14ac:dyDescent="0.25">
      <c r="A32" t="s">
        <v>16</v>
      </c>
      <c r="B32" s="4" t="str">
        <f>IF(B31&lt;B$7,"Yes","No")</f>
        <v>Yes</v>
      </c>
      <c r="C32" s="4"/>
      <c r="D32" s="4" t="str">
        <f t="shared" ref="D32:J32" si="10">IF(D31&lt;D$7,"Yes","No")</f>
        <v>Yes</v>
      </c>
      <c r="E32" s="4"/>
      <c r="F32" s="4" t="str">
        <f t="shared" si="10"/>
        <v>No</v>
      </c>
      <c r="G32" s="4"/>
      <c r="H32" s="4" t="str">
        <f t="shared" si="10"/>
        <v>No</v>
      </c>
      <c r="I32" s="4"/>
      <c r="J32" s="4" t="str">
        <f t="shared" si="10"/>
        <v>No</v>
      </c>
      <c r="K32" s="4"/>
      <c r="L32" s="2"/>
    </row>
    <row r="33" spans="1:12" x14ac:dyDescent="0.25">
      <c r="A33" t="s">
        <v>4</v>
      </c>
      <c r="B33" s="4">
        <f>B7</f>
        <v>3000</v>
      </c>
      <c r="C33" s="4"/>
      <c r="D33" s="4">
        <f t="shared" ref="D33:J33" si="11">D7</f>
        <v>4000</v>
      </c>
      <c r="E33" s="4"/>
      <c r="F33" s="4">
        <f t="shared" si="11"/>
        <v>500</v>
      </c>
      <c r="G33" s="4"/>
      <c r="H33" s="4">
        <f t="shared" si="11"/>
        <v>0</v>
      </c>
      <c r="I33" s="4"/>
      <c r="J33" s="4">
        <f t="shared" si="11"/>
        <v>0</v>
      </c>
      <c r="K33" s="4"/>
      <c r="L33" s="2"/>
    </row>
    <row r="34" spans="1:12" x14ac:dyDescent="0.25">
      <c r="A34" t="s">
        <v>17</v>
      </c>
      <c r="B34" s="4">
        <f>IF(B32="Yes",0,B31-B33)</f>
        <v>0</v>
      </c>
      <c r="C34" s="4"/>
      <c r="D34" s="4">
        <f t="shared" ref="D34:J34" si="12">IF(D32="Yes",0,D31-D33)</f>
        <v>0</v>
      </c>
      <c r="E34" s="4"/>
      <c r="F34" s="4">
        <f t="shared" si="12"/>
        <v>300</v>
      </c>
      <c r="G34" s="4"/>
      <c r="H34" s="4">
        <f t="shared" si="12"/>
        <v>800</v>
      </c>
      <c r="I34" s="4"/>
      <c r="J34" s="4">
        <f t="shared" si="12"/>
        <v>800</v>
      </c>
      <c r="K34" s="4"/>
      <c r="L34" s="2"/>
    </row>
    <row r="35" spans="1:12" s="5" customFormat="1" x14ac:dyDescent="0.25">
      <c r="A35" s="5" t="s">
        <v>18</v>
      </c>
      <c r="B35" s="4">
        <f>IF(B32="Yes",0,B34*(100%-B$9))</f>
        <v>0</v>
      </c>
      <c r="C35" s="4"/>
      <c r="D35" s="4">
        <f t="shared" ref="D35:J35" si="13">IF(D32="Yes",0,D34*(100%-D$9))</f>
        <v>0</v>
      </c>
      <c r="E35" s="4"/>
      <c r="F35" s="4">
        <f t="shared" si="13"/>
        <v>59.999999999999986</v>
      </c>
      <c r="G35" s="4"/>
      <c r="H35" s="4">
        <f t="shared" si="13"/>
        <v>800</v>
      </c>
      <c r="I35" s="4"/>
      <c r="J35" s="4">
        <f t="shared" si="13"/>
        <v>800</v>
      </c>
      <c r="K35" s="4"/>
      <c r="L35" s="4"/>
    </row>
    <row r="36" spans="1:12" x14ac:dyDescent="0.25">
      <c r="A36" t="s">
        <v>15</v>
      </c>
      <c r="B36" s="4">
        <f>B30+IF(B32="Yes", B31, B33+B35)</f>
        <v>1160</v>
      </c>
      <c r="C36" s="4"/>
      <c r="D36" s="4">
        <f t="shared" ref="D36:J36" si="14">D30+IF(D32="Yes", D31, D33+D35)</f>
        <v>1760</v>
      </c>
      <c r="E36" s="4"/>
      <c r="F36" s="4">
        <f t="shared" si="14"/>
        <v>920</v>
      </c>
      <c r="G36" s="4"/>
      <c r="H36" s="4">
        <f t="shared" si="14"/>
        <v>800</v>
      </c>
      <c r="I36" s="4"/>
      <c r="J36" s="4">
        <f t="shared" si="14"/>
        <v>800</v>
      </c>
      <c r="K36" s="4"/>
      <c r="L36" s="2"/>
    </row>
    <row r="37" spans="1:12" x14ac:dyDescent="0.25">
      <c r="A37" t="s">
        <v>14</v>
      </c>
      <c r="B37" s="4" t="str">
        <f>IF(B36&gt;$B$8,"Yes","No")</f>
        <v>No</v>
      </c>
      <c r="C37" s="4"/>
      <c r="D37" s="4" t="str">
        <f t="shared" ref="D37:J37" si="15">IF(D36&gt;$B$8,"Yes","No")</f>
        <v>No</v>
      </c>
      <c r="E37" s="4"/>
      <c r="F37" s="4" t="str">
        <f t="shared" si="15"/>
        <v>No</v>
      </c>
      <c r="G37" s="4"/>
      <c r="H37" s="4" t="str">
        <f t="shared" si="15"/>
        <v>No</v>
      </c>
      <c r="I37" s="4"/>
      <c r="J37" s="4" t="str">
        <f t="shared" si="15"/>
        <v>No</v>
      </c>
      <c r="K37" s="4"/>
      <c r="L37" s="2"/>
    </row>
    <row r="38" spans="1:12" s="5" customFormat="1" x14ac:dyDescent="0.25">
      <c r="A38" s="33" t="s">
        <v>7</v>
      </c>
      <c r="B38" s="34">
        <f>B29+IF(B37="Yes",B$8,B36)</f>
        <v>4324.28</v>
      </c>
      <c r="C38" s="34"/>
      <c r="D38" s="34">
        <f t="shared" ref="D38:J38" si="16">D29+IF(D37="Yes",D$8,D36)</f>
        <v>4822.88</v>
      </c>
      <c r="E38" s="34"/>
      <c r="F38" s="34">
        <f t="shared" si="16"/>
        <v>4698.7999999999993</v>
      </c>
      <c r="G38" s="34"/>
      <c r="H38" s="34">
        <f t="shared" si="16"/>
        <v>800</v>
      </c>
      <c r="I38" s="34"/>
      <c r="J38" s="34">
        <f t="shared" si="16"/>
        <v>800</v>
      </c>
      <c r="K38" s="4"/>
      <c r="L38" s="4"/>
    </row>
    <row r="39" spans="1:12" x14ac:dyDescent="0.25">
      <c r="A39" s="33" t="s">
        <v>8</v>
      </c>
      <c r="B39" s="48">
        <f>B38/12</f>
        <v>360.35666666666663</v>
      </c>
      <c r="C39" s="34"/>
      <c r="D39" s="34">
        <f t="shared" ref="D39:J39" si="17">D38/12</f>
        <v>401.90666666666669</v>
      </c>
      <c r="E39" s="34"/>
      <c r="F39" s="34">
        <f t="shared" si="17"/>
        <v>391.56666666666661</v>
      </c>
      <c r="G39" s="34"/>
      <c r="H39" s="34">
        <f t="shared" si="17"/>
        <v>66.666666666666671</v>
      </c>
      <c r="I39" s="34"/>
      <c r="J39" s="34">
        <f t="shared" si="17"/>
        <v>66.666666666666671</v>
      </c>
      <c r="K39" s="4"/>
      <c r="L39" s="2"/>
    </row>
    <row r="40" spans="1:12" x14ac:dyDescent="0.25">
      <c r="B40" s="4"/>
      <c r="C40" s="4"/>
      <c r="D40" s="4"/>
      <c r="E40" s="4"/>
      <c r="F40" s="4"/>
      <c r="G40" s="5"/>
      <c r="H40" s="4"/>
      <c r="I40" s="4"/>
      <c r="J40" s="4"/>
      <c r="K40" s="4"/>
      <c r="L40" s="2"/>
    </row>
    <row r="41" spans="1:12" ht="30" customHeight="1" x14ac:dyDescent="0.25">
      <c r="A41" s="39" t="s">
        <v>31</v>
      </c>
      <c r="B41" s="4"/>
      <c r="C41" s="4"/>
      <c r="D41" s="4"/>
      <c r="E41" s="4"/>
      <c r="F41" s="4"/>
      <c r="G41" s="5"/>
      <c r="H41" s="4"/>
      <c r="I41" s="4"/>
      <c r="J41" s="4"/>
      <c r="K41" s="4"/>
      <c r="L41" s="2"/>
    </row>
    <row r="42" spans="1:12" s="1" customFormat="1" ht="30" customHeight="1" x14ac:dyDescent="0.25">
      <c r="A42" s="39" t="s">
        <v>23</v>
      </c>
      <c r="B42" s="6"/>
      <c r="C42" s="6"/>
      <c r="D42" s="6"/>
      <c r="E42" s="6"/>
      <c r="F42" s="6"/>
      <c r="G42" s="7"/>
      <c r="H42" s="6"/>
      <c r="I42" s="6"/>
      <c r="J42" s="6"/>
      <c r="K42" s="6"/>
      <c r="L42" s="3"/>
    </row>
    <row r="43" spans="1:12" x14ac:dyDescent="0.25">
      <c r="A43" t="s">
        <v>5</v>
      </c>
      <c r="B43" s="4">
        <f>B5*12</f>
        <v>3164.2799999999997</v>
      </c>
      <c r="C43" s="4"/>
      <c r="D43" s="4">
        <f t="shared" ref="D43:J44" si="18">D5*12</f>
        <v>3062.88</v>
      </c>
      <c r="E43" s="4"/>
      <c r="F43" s="4">
        <f t="shared" si="18"/>
        <v>3778.7999999999997</v>
      </c>
      <c r="G43" s="4"/>
      <c r="H43" s="4">
        <f t="shared" si="18"/>
        <v>0</v>
      </c>
      <c r="I43" s="4"/>
      <c r="J43" s="4">
        <f t="shared" si="18"/>
        <v>0</v>
      </c>
      <c r="K43" s="4"/>
      <c r="L43" s="2"/>
    </row>
    <row r="44" spans="1:12" x14ac:dyDescent="0.25">
      <c r="A44" t="s">
        <v>9</v>
      </c>
      <c r="B44" s="4">
        <f>B6*12</f>
        <v>360</v>
      </c>
      <c r="C44" s="4"/>
      <c r="D44" s="4">
        <f t="shared" si="18"/>
        <v>960</v>
      </c>
      <c r="E44" s="4"/>
      <c r="F44" s="4">
        <f t="shared" si="18"/>
        <v>360</v>
      </c>
      <c r="G44" s="4"/>
      <c r="H44" s="4">
        <f t="shared" si="18"/>
        <v>0</v>
      </c>
      <c r="I44" s="4"/>
      <c r="J44" s="4">
        <f t="shared" si="18"/>
        <v>0</v>
      </c>
      <c r="K44" s="4"/>
      <c r="L44" s="2"/>
    </row>
    <row r="45" spans="1:12" x14ac:dyDescent="0.25">
      <c r="A45" t="s">
        <v>11</v>
      </c>
      <c r="B45" s="4">
        <v>4000</v>
      </c>
      <c r="C45" s="4"/>
      <c r="D45" s="4">
        <v>4000</v>
      </c>
      <c r="E45" s="4"/>
      <c r="F45" s="4">
        <v>4000</v>
      </c>
      <c r="G45" s="4"/>
      <c r="H45" s="4">
        <v>4000</v>
      </c>
      <c r="I45" s="4"/>
      <c r="J45" s="4">
        <v>4000</v>
      </c>
      <c r="K45" s="4"/>
      <c r="L45" s="2"/>
    </row>
    <row r="46" spans="1:12" s="5" customFormat="1" x14ac:dyDescent="0.25">
      <c r="A46" s="5" t="s">
        <v>16</v>
      </c>
      <c r="B46" s="4" t="str">
        <f>IF(B45&lt;B$7,"Yes","No")</f>
        <v>No</v>
      </c>
      <c r="C46" s="4"/>
      <c r="D46" s="4" t="str">
        <f t="shared" ref="D46:J46" si="19">IF(D45&lt;D$7,"Yes","No")</f>
        <v>No</v>
      </c>
      <c r="E46" s="4"/>
      <c r="F46" s="4" t="str">
        <f t="shared" si="19"/>
        <v>No</v>
      </c>
      <c r="G46" s="4"/>
      <c r="H46" s="4" t="str">
        <f t="shared" si="19"/>
        <v>No</v>
      </c>
      <c r="I46" s="4"/>
      <c r="J46" s="4" t="str">
        <f t="shared" si="19"/>
        <v>No</v>
      </c>
      <c r="K46" s="4"/>
      <c r="L46" s="4"/>
    </row>
    <row r="47" spans="1:12" s="5" customFormat="1" x14ac:dyDescent="0.25">
      <c r="A47" s="5" t="s">
        <v>4</v>
      </c>
      <c r="B47" s="4">
        <f>B7</f>
        <v>3000</v>
      </c>
      <c r="C47" s="4"/>
      <c r="D47" s="4">
        <f t="shared" ref="D47:J47" si="20">D7</f>
        <v>4000</v>
      </c>
      <c r="E47" s="4"/>
      <c r="F47" s="4">
        <f t="shared" si="20"/>
        <v>500</v>
      </c>
      <c r="G47" s="4"/>
      <c r="H47" s="4">
        <f t="shared" si="20"/>
        <v>0</v>
      </c>
      <c r="I47" s="4"/>
      <c r="J47" s="4">
        <f t="shared" si="20"/>
        <v>0</v>
      </c>
      <c r="K47" s="4"/>
      <c r="L47" s="4"/>
    </row>
    <row r="48" spans="1:12" s="5" customFormat="1" x14ac:dyDescent="0.25">
      <c r="A48" s="5" t="s">
        <v>17</v>
      </c>
      <c r="B48" s="4">
        <f>IF(B46="Yes",0,B45-B47)</f>
        <v>1000</v>
      </c>
      <c r="C48" s="4"/>
      <c r="D48" s="4">
        <f t="shared" ref="D48:J48" si="21">IF(D46="Yes",0,D45-D47)</f>
        <v>0</v>
      </c>
      <c r="E48" s="4"/>
      <c r="F48" s="4">
        <f t="shared" si="21"/>
        <v>3500</v>
      </c>
      <c r="G48" s="4"/>
      <c r="H48" s="4">
        <f t="shared" si="21"/>
        <v>4000</v>
      </c>
      <c r="I48" s="4"/>
      <c r="J48" s="4">
        <f t="shared" si="21"/>
        <v>4000</v>
      </c>
      <c r="K48" s="4"/>
      <c r="L48" s="4"/>
    </row>
    <row r="49" spans="1:12" s="5" customFormat="1" x14ac:dyDescent="0.25">
      <c r="A49" s="5" t="s">
        <v>18</v>
      </c>
      <c r="B49" s="4">
        <f>IF(B46="Yes",0,B48*(100%-B$9))</f>
        <v>199.99999999999994</v>
      </c>
      <c r="C49" s="4"/>
      <c r="D49" s="4">
        <f t="shared" ref="D49:J49" si="22">IF(D46="Yes",0,D48*(100%-D$9))</f>
        <v>0</v>
      </c>
      <c r="E49" s="4"/>
      <c r="F49" s="4">
        <f t="shared" si="22"/>
        <v>699.99999999999989</v>
      </c>
      <c r="G49" s="4"/>
      <c r="H49" s="4">
        <f t="shared" si="22"/>
        <v>4000</v>
      </c>
      <c r="I49" s="4"/>
      <c r="J49" s="4">
        <f t="shared" si="22"/>
        <v>4000</v>
      </c>
      <c r="K49" s="4"/>
      <c r="L49" s="4"/>
    </row>
    <row r="50" spans="1:12" s="5" customFormat="1" x14ac:dyDescent="0.25">
      <c r="A50" s="5" t="s">
        <v>15</v>
      </c>
      <c r="B50" s="4">
        <f>B44+IF(B46="Yes", B45, B47+B49)</f>
        <v>3560</v>
      </c>
      <c r="C50" s="4"/>
      <c r="D50" s="4">
        <f t="shared" ref="D50:J50" si="23">D44+IF(D46="Yes", D45, D47+D49)</f>
        <v>4960</v>
      </c>
      <c r="E50" s="4"/>
      <c r="F50" s="4">
        <f t="shared" si="23"/>
        <v>1560</v>
      </c>
      <c r="G50" s="4"/>
      <c r="H50" s="4">
        <f t="shared" si="23"/>
        <v>4000</v>
      </c>
      <c r="I50" s="4"/>
      <c r="J50" s="4">
        <f t="shared" si="23"/>
        <v>4000</v>
      </c>
      <c r="K50" s="4"/>
      <c r="L50" s="4"/>
    </row>
    <row r="51" spans="1:12" s="5" customFormat="1" x14ac:dyDescent="0.25">
      <c r="A51" s="5" t="s">
        <v>14</v>
      </c>
      <c r="B51" s="4" t="str">
        <f>IF(B50&gt;B$8,"Yes","No")</f>
        <v>No</v>
      </c>
      <c r="C51" s="4"/>
      <c r="D51" s="4" t="str">
        <f t="shared" ref="D51:J51" si="24">IF(D50&gt;D$8,"Yes","No")</f>
        <v>No</v>
      </c>
      <c r="E51" s="4"/>
      <c r="F51" s="4" t="str">
        <f t="shared" si="24"/>
        <v>No</v>
      </c>
      <c r="G51" s="4"/>
      <c r="H51" s="4" t="str">
        <f t="shared" si="24"/>
        <v>Yes</v>
      </c>
      <c r="I51" s="4"/>
      <c r="J51" s="4" t="str">
        <f t="shared" si="24"/>
        <v>Yes</v>
      </c>
      <c r="K51" s="4"/>
      <c r="L51" s="4"/>
    </row>
    <row r="52" spans="1:12" s="5" customFormat="1" x14ac:dyDescent="0.25">
      <c r="A52" s="28" t="s">
        <v>7</v>
      </c>
      <c r="B52" s="29">
        <f>B43+IF(B51="Yes",B$8,B50)</f>
        <v>6724.28</v>
      </c>
      <c r="C52" s="29"/>
      <c r="D52" s="29">
        <f t="shared" ref="D52:J52" si="25">D43+IF(D51="Yes",D$8,D50)</f>
        <v>8022.88</v>
      </c>
      <c r="E52" s="29"/>
      <c r="F52" s="29">
        <f t="shared" si="25"/>
        <v>5338.7999999999993</v>
      </c>
      <c r="G52" s="29"/>
      <c r="H52" s="29">
        <f t="shared" si="25"/>
        <v>0</v>
      </c>
      <c r="I52" s="29"/>
      <c r="J52" s="29">
        <f t="shared" si="25"/>
        <v>0</v>
      </c>
      <c r="K52" s="4"/>
      <c r="L52" s="4"/>
    </row>
    <row r="53" spans="1:12" x14ac:dyDescent="0.25">
      <c r="A53" s="28" t="s">
        <v>8</v>
      </c>
      <c r="B53" s="29">
        <f>B52/12</f>
        <v>560.35666666666668</v>
      </c>
      <c r="C53" s="29"/>
      <c r="D53" s="29">
        <f t="shared" ref="D53:J53" si="26">D52/12</f>
        <v>668.57333333333338</v>
      </c>
      <c r="E53" s="29"/>
      <c r="F53" s="49">
        <f t="shared" si="26"/>
        <v>444.89999999999992</v>
      </c>
      <c r="G53" s="29"/>
      <c r="H53" s="29">
        <f t="shared" si="26"/>
        <v>0</v>
      </c>
      <c r="I53" s="29"/>
      <c r="J53" s="29">
        <f t="shared" si="26"/>
        <v>0</v>
      </c>
      <c r="K53" s="4"/>
      <c r="L53" s="2"/>
    </row>
    <row r="54" spans="1:12" x14ac:dyDescent="0.25">
      <c r="B54" s="5"/>
      <c r="C54" s="5"/>
      <c r="D54" s="5"/>
      <c r="E54" s="5"/>
      <c r="F54" s="5"/>
      <c r="G54" s="5"/>
      <c r="H54" s="5"/>
      <c r="I54" s="5"/>
      <c r="J54" s="5"/>
      <c r="K54" s="5"/>
      <c r="L54" s="2"/>
    </row>
    <row r="55" spans="1:12" x14ac:dyDescent="0.25">
      <c r="A55" s="30" t="s">
        <v>32</v>
      </c>
      <c r="B55" s="4"/>
      <c r="C55" s="4"/>
      <c r="D55" s="4"/>
      <c r="E55" s="4"/>
      <c r="F55" s="4"/>
      <c r="G55" s="5"/>
      <c r="H55" s="4"/>
      <c r="I55" s="4"/>
      <c r="J55" s="4"/>
      <c r="K55" s="4"/>
      <c r="L55" s="2"/>
    </row>
    <row r="56" spans="1:12" s="1" customFormat="1" ht="30" customHeight="1" x14ac:dyDescent="0.25">
      <c r="A56" s="43" t="s">
        <v>24</v>
      </c>
      <c r="B56" s="6"/>
      <c r="C56" s="6"/>
      <c r="D56" s="6"/>
      <c r="E56" s="6"/>
      <c r="F56" s="6"/>
      <c r="G56" s="7"/>
      <c r="H56" s="6"/>
      <c r="I56" s="6"/>
      <c r="J56" s="6"/>
      <c r="K56" s="6"/>
      <c r="L56" s="3"/>
    </row>
    <row r="57" spans="1:12" x14ac:dyDescent="0.25">
      <c r="A57" t="s">
        <v>5</v>
      </c>
      <c r="B57" s="4">
        <f>B5*12</f>
        <v>3164.2799999999997</v>
      </c>
      <c r="C57" s="4"/>
      <c r="D57" s="4">
        <f t="shared" ref="D57:J58" si="27">D5*12</f>
        <v>3062.88</v>
      </c>
      <c r="E57" s="4"/>
      <c r="F57" s="4">
        <f t="shared" si="27"/>
        <v>3778.7999999999997</v>
      </c>
      <c r="G57" s="4"/>
      <c r="H57" s="4">
        <f t="shared" si="27"/>
        <v>0</v>
      </c>
      <c r="I57" s="4"/>
      <c r="J57" s="4">
        <f t="shared" si="27"/>
        <v>0</v>
      </c>
      <c r="K57" s="4"/>
      <c r="L57" s="2"/>
    </row>
    <row r="58" spans="1:12" x14ac:dyDescent="0.25">
      <c r="A58" t="s">
        <v>9</v>
      </c>
      <c r="B58" s="4">
        <f>B6*12</f>
        <v>360</v>
      </c>
      <c r="C58" s="4"/>
      <c r="D58" s="4">
        <f t="shared" si="27"/>
        <v>960</v>
      </c>
      <c r="E58" s="4"/>
      <c r="F58" s="4">
        <f t="shared" si="27"/>
        <v>360</v>
      </c>
      <c r="G58" s="4"/>
      <c r="H58" s="4">
        <f t="shared" si="27"/>
        <v>0</v>
      </c>
      <c r="I58" s="4"/>
      <c r="J58" s="4">
        <f t="shared" si="27"/>
        <v>0</v>
      </c>
      <c r="K58" s="4"/>
      <c r="L58" s="2"/>
    </row>
    <row r="59" spans="1:12" x14ac:dyDescent="0.25">
      <c r="A59" t="s">
        <v>11</v>
      </c>
      <c r="B59" s="4">
        <v>15000</v>
      </c>
      <c r="C59" s="4"/>
      <c r="D59" s="4">
        <v>15000</v>
      </c>
      <c r="E59" s="4"/>
      <c r="F59" s="4">
        <v>15000</v>
      </c>
      <c r="G59" s="4"/>
      <c r="H59" s="4">
        <v>15000</v>
      </c>
      <c r="I59" s="4"/>
      <c r="J59" s="4">
        <v>15000</v>
      </c>
      <c r="K59" s="4"/>
      <c r="L59" s="2"/>
    </row>
    <row r="60" spans="1:12" s="5" customFormat="1" x14ac:dyDescent="0.25">
      <c r="A60" s="5" t="s">
        <v>16</v>
      </c>
      <c r="B60" s="4" t="str">
        <f>IF(B59&lt;B$7,"Yes","No")</f>
        <v>No</v>
      </c>
      <c r="C60" s="4"/>
      <c r="D60" s="4" t="str">
        <f t="shared" ref="D60:J60" si="28">IF(D59&lt;D$7,"Yes","No")</f>
        <v>No</v>
      </c>
      <c r="E60" s="4"/>
      <c r="F60" s="4" t="str">
        <f t="shared" si="28"/>
        <v>No</v>
      </c>
      <c r="G60" s="4"/>
      <c r="H60" s="4" t="str">
        <f t="shared" si="28"/>
        <v>No</v>
      </c>
      <c r="I60" s="4"/>
      <c r="J60" s="4" t="str">
        <f t="shared" si="28"/>
        <v>No</v>
      </c>
      <c r="K60" s="4"/>
      <c r="L60" s="4"/>
    </row>
    <row r="61" spans="1:12" s="5" customFormat="1" x14ac:dyDescent="0.25">
      <c r="A61" s="5" t="s">
        <v>4</v>
      </c>
      <c r="B61" s="4">
        <f>B7</f>
        <v>3000</v>
      </c>
      <c r="C61" s="4"/>
      <c r="D61" s="4">
        <f t="shared" ref="D61:J61" si="29">D7</f>
        <v>4000</v>
      </c>
      <c r="E61" s="4"/>
      <c r="F61" s="4">
        <f t="shared" si="29"/>
        <v>500</v>
      </c>
      <c r="G61" s="4"/>
      <c r="H61" s="4">
        <f t="shared" si="29"/>
        <v>0</v>
      </c>
      <c r="I61" s="4"/>
      <c r="J61" s="4">
        <f t="shared" si="29"/>
        <v>0</v>
      </c>
      <c r="K61" s="4"/>
      <c r="L61" s="4"/>
    </row>
    <row r="62" spans="1:12" s="5" customFormat="1" x14ac:dyDescent="0.25">
      <c r="A62" s="5" t="s">
        <v>17</v>
      </c>
      <c r="B62" s="4">
        <f>IF(B60="Yes",0,B59-B61)</f>
        <v>12000</v>
      </c>
      <c r="C62" s="4"/>
      <c r="D62" s="4">
        <f t="shared" ref="D62:J62" si="30">IF(D60="Yes",0,D59-D61)</f>
        <v>11000</v>
      </c>
      <c r="E62" s="4"/>
      <c r="F62" s="4">
        <f t="shared" si="30"/>
        <v>14500</v>
      </c>
      <c r="G62" s="4"/>
      <c r="H62" s="4">
        <f t="shared" si="30"/>
        <v>15000</v>
      </c>
      <c r="I62" s="4"/>
      <c r="J62" s="4">
        <f t="shared" si="30"/>
        <v>15000</v>
      </c>
      <c r="K62" s="4"/>
      <c r="L62" s="4"/>
    </row>
    <row r="63" spans="1:12" s="5" customFormat="1" x14ac:dyDescent="0.25">
      <c r="A63" s="5" t="s">
        <v>18</v>
      </c>
      <c r="B63" s="4">
        <f>IF(B60="Yes",0,B62*(100%-B$9))</f>
        <v>2399.9999999999995</v>
      </c>
      <c r="C63" s="4"/>
      <c r="D63" s="4">
        <f t="shared" ref="D63:J63" si="31">IF(D60="Yes",0,D62*(100%-D$9))</f>
        <v>2199.9999999999995</v>
      </c>
      <c r="E63" s="4"/>
      <c r="F63" s="4">
        <f t="shared" si="31"/>
        <v>2899.9999999999995</v>
      </c>
      <c r="G63" s="4"/>
      <c r="H63" s="4">
        <f t="shared" si="31"/>
        <v>15000</v>
      </c>
      <c r="I63" s="4"/>
      <c r="J63" s="4">
        <f t="shared" si="31"/>
        <v>15000</v>
      </c>
      <c r="K63" s="4"/>
      <c r="L63" s="4"/>
    </row>
    <row r="64" spans="1:12" s="5" customFormat="1" x14ac:dyDescent="0.25">
      <c r="A64" s="5" t="s">
        <v>15</v>
      </c>
      <c r="B64" s="4">
        <f>B58+IF(B60="Yes", B59, B61+B63)</f>
        <v>5760</v>
      </c>
      <c r="C64" s="4"/>
      <c r="D64" s="4">
        <f t="shared" ref="D64:J64" si="32">D58+IF(D60="Yes", D59, D61+D63)</f>
        <v>7160</v>
      </c>
      <c r="E64" s="4"/>
      <c r="F64" s="4">
        <f t="shared" si="32"/>
        <v>3759.9999999999995</v>
      </c>
      <c r="G64" s="4"/>
      <c r="H64" s="4">
        <f t="shared" si="32"/>
        <v>15000</v>
      </c>
      <c r="I64" s="4"/>
      <c r="J64" s="4">
        <f t="shared" si="32"/>
        <v>15000</v>
      </c>
      <c r="K64" s="4"/>
      <c r="L64" s="4"/>
    </row>
    <row r="65" spans="1:12" s="5" customFormat="1" x14ac:dyDescent="0.25">
      <c r="A65" s="5" t="s">
        <v>14</v>
      </c>
      <c r="B65" s="4" t="str">
        <f>IF(B64&gt;B$8,"Yes","No")</f>
        <v>Yes</v>
      </c>
      <c r="C65" s="4"/>
      <c r="D65" s="4" t="str">
        <f t="shared" ref="D65:J65" si="33">IF(D64&gt;D$8,"Yes","No")</f>
        <v>Yes</v>
      </c>
      <c r="E65" s="4"/>
      <c r="F65" s="4" t="str">
        <f t="shared" si="33"/>
        <v>Yes</v>
      </c>
      <c r="G65" s="4"/>
      <c r="H65" s="4" t="str">
        <f t="shared" si="33"/>
        <v>Yes</v>
      </c>
      <c r="I65" s="4"/>
      <c r="J65" s="4" t="str">
        <f t="shared" si="33"/>
        <v>Yes</v>
      </c>
      <c r="K65" s="4"/>
      <c r="L65" s="4"/>
    </row>
    <row r="66" spans="1:12" s="5" customFormat="1" x14ac:dyDescent="0.25">
      <c r="A66" s="31" t="s">
        <v>7</v>
      </c>
      <c r="B66" s="32">
        <f>B57+IF(B65="Yes",B$8,B64)</f>
        <v>8664.2799999999988</v>
      </c>
      <c r="C66" s="32"/>
      <c r="D66" s="32">
        <f t="shared" ref="D66:J66" si="34">D57+IF(D65="Yes",D$8,D64)</f>
        <v>9062.880000000001</v>
      </c>
      <c r="E66" s="32"/>
      <c r="F66" s="32">
        <f t="shared" si="34"/>
        <v>6778.7999999999993</v>
      </c>
      <c r="G66" s="32"/>
      <c r="H66" s="32">
        <f t="shared" si="34"/>
        <v>0</v>
      </c>
      <c r="I66" s="32"/>
      <c r="J66" s="32">
        <f t="shared" si="34"/>
        <v>0</v>
      </c>
      <c r="K66" s="4"/>
      <c r="L66" s="4"/>
    </row>
    <row r="67" spans="1:12" x14ac:dyDescent="0.25">
      <c r="A67" s="31" t="s">
        <v>8</v>
      </c>
      <c r="B67" s="32">
        <f>B66/12</f>
        <v>722.0233333333332</v>
      </c>
      <c r="C67" s="32"/>
      <c r="D67" s="32">
        <f t="shared" ref="D67:J67" si="35">D66/12</f>
        <v>755.24000000000012</v>
      </c>
      <c r="E67" s="32"/>
      <c r="F67" s="50">
        <f t="shared" si="35"/>
        <v>564.9</v>
      </c>
      <c r="G67" s="32"/>
      <c r="H67" s="32">
        <f t="shared" si="35"/>
        <v>0</v>
      </c>
      <c r="I67" s="32"/>
      <c r="J67" s="32">
        <f t="shared" si="35"/>
        <v>0</v>
      </c>
      <c r="K67" s="4"/>
      <c r="L67" s="2"/>
    </row>
    <row r="68" spans="1:12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2"/>
    </row>
    <row r="69" spans="1:12" x14ac:dyDescent="0.25">
      <c r="A69" s="40" t="s">
        <v>33</v>
      </c>
      <c r="B69" s="4"/>
      <c r="C69" s="4"/>
      <c r="D69" s="4"/>
      <c r="E69" s="4"/>
      <c r="F69" s="4"/>
      <c r="G69" s="5"/>
      <c r="H69" s="4"/>
      <c r="I69" s="4"/>
      <c r="J69" s="4"/>
      <c r="K69" s="4"/>
      <c r="L69" s="2"/>
    </row>
    <row r="70" spans="1:12" s="1" customFormat="1" ht="30" customHeight="1" x14ac:dyDescent="0.25">
      <c r="A70" s="44" t="s">
        <v>25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3"/>
    </row>
    <row r="71" spans="1:12" x14ac:dyDescent="0.25">
      <c r="A71" t="s">
        <v>5</v>
      </c>
      <c r="B71" s="4">
        <f>B5*12</f>
        <v>3164.2799999999997</v>
      </c>
      <c r="C71" s="4"/>
      <c r="D71" s="4">
        <f t="shared" ref="D71:J71" si="36">D5*12</f>
        <v>3062.88</v>
      </c>
      <c r="E71" s="4"/>
      <c r="F71" s="4">
        <f t="shared" si="36"/>
        <v>3778.7999999999997</v>
      </c>
      <c r="G71" s="4"/>
      <c r="H71" s="4">
        <f t="shared" si="36"/>
        <v>0</v>
      </c>
      <c r="I71" s="4"/>
      <c r="J71" s="4">
        <f t="shared" si="36"/>
        <v>0</v>
      </c>
      <c r="K71" s="4"/>
      <c r="L71" s="2"/>
    </row>
    <row r="72" spans="1:12" x14ac:dyDescent="0.25">
      <c r="A72" t="s">
        <v>9</v>
      </c>
      <c r="B72" s="4">
        <f>B6*24</f>
        <v>720</v>
      </c>
      <c r="C72" s="4"/>
      <c r="D72" s="4">
        <f>D6*24</f>
        <v>1920</v>
      </c>
      <c r="E72" s="4"/>
      <c r="F72" s="4">
        <f>F6*24</f>
        <v>720</v>
      </c>
      <c r="G72" s="4"/>
      <c r="H72" s="4">
        <f>H6*24</f>
        <v>0</v>
      </c>
      <c r="I72" s="4"/>
      <c r="J72" s="4">
        <f>J6*24</f>
        <v>0</v>
      </c>
      <c r="K72" s="4"/>
      <c r="L72" s="2"/>
    </row>
    <row r="73" spans="1:12" x14ac:dyDescent="0.25">
      <c r="A73" t="s">
        <v>11</v>
      </c>
      <c r="B73" s="4">
        <v>35000</v>
      </c>
      <c r="C73" s="4"/>
      <c r="D73" s="4">
        <v>35000</v>
      </c>
      <c r="E73" s="4"/>
      <c r="F73" s="4">
        <v>35000</v>
      </c>
      <c r="G73" s="4"/>
      <c r="H73" s="4">
        <v>35000</v>
      </c>
      <c r="I73" s="4"/>
      <c r="J73" s="4">
        <v>35000</v>
      </c>
      <c r="K73" s="4"/>
      <c r="L73" s="2"/>
    </row>
    <row r="74" spans="1:12" s="5" customFormat="1" x14ac:dyDescent="0.25">
      <c r="A74" s="5" t="s">
        <v>16</v>
      </c>
      <c r="B74" s="4" t="str">
        <f>IF(B73&lt;B$7,"Yes","No")</f>
        <v>No</v>
      </c>
      <c r="C74" s="4"/>
      <c r="D74" s="4" t="str">
        <f t="shared" ref="D74:J74" si="37">IF(D73&lt;D$7,"Yes","No")</f>
        <v>No</v>
      </c>
      <c r="E74" s="4"/>
      <c r="F74" s="4" t="str">
        <f t="shared" si="37"/>
        <v>No</v>
      </c>
      <c r="G74" s="4"/>
      <c r="H74" s="4" t="str">
        <f t="shared" si="37"/>
        <v>No</v>
      </c>
      <c r="I74" s="4"/>
      <c r="J74" s="4" t="str">
        <f t="shared" si="37"/>
        <v>No</v>
      </c>
      <c r="K74" s="4"/>
      <c r="L74" s="4"/>
    </row>
    <row r="75" spans="1:12" s="5" customFormat="1" x14ac:dyDescent="0.25">
      <c r="A75" s="5" t="s">
        <v>4</v>
      </c>
      <c r="B75" s="4">
        <f>B7</f>
        <v>3000</v>
      </c>
      <c r="C75" s="4"/>
      <c r="D75" s="4">
        <f t="shared" ref="D75:J75" si="38">D7</f>
        <v>4000</v>
      </c>
      <c r="E75" s="4"/>
      <c r="F75" s="4">
        <f t="shared" si="38"/>
        <v>500</v>
      </c>
      <c r="G75" s="4"/>
      <c r="H75" s="4">
        <f t="shared" si="38"/>
        <v>0</v>
      </c>
      <c r="I75" s="4"/>
      <c r="J75" s="4">
        <f t="shared" si="38"/>
        <v>0</v>
      </c>
      <c r="K75" s="4"/>
      <c r="L75" s="4"/>
    </row>
    <row r="76" spans="1:12" s="5" customFormat="1" x14ac:dyDescent="0.25">
      <c r="A76" s="5" t="s">
        <v>17</v>
      </c>
      <c r="B76" s="4">
        <f>IF(B74="Yes",0,B73-B75)</f>
        <v>32000</v>
      </c>
      <c r="C76" s="4"/>
      <c r="D76" s="4">
        <f t="shared" ref="D76:J76" si="39">IF(D74="Yes",0,D73-D75)</f>
        <v>31000</v>
      </c>
      <c r="E76" s="4"/>
      <c r="F76" s="4">
        <f t="shared" si="39"/>
        <v>34500</v>
      </c>
      <c r="G76" s="4"/>
      <c r="H76" s="4">
        <f t="shared" si="39"/>
        <v>35000</v>
      </c>
      <c r="I76" s="4"/>
      <c r="J76" s="4">
        <f t="shared" si="39"/>
        <v>35000</v>
      </c>
      <c r="K76" s="4"/>
      <c r="L76" s="4"/>
    </row>
    <row r="77" spans="1:12" s="5" customFormat="1" x14ac:dyDescent="0.25">
      <c r="A77" s="5" t="s">
        <v>18</v>
      </c>
      <c r="B77" s="4">
        <f>IF(B74="Yes",0,B76*(100%-B$9))</f>
        <v>6399.9999999999982</v>
      </c>
      <c r="C77" s="4"/>
      <c r="D77" s="4">
        <f t="shared" ref="D77:J77" si="40">IF(D74="Yes",0,D76*(100%-D$9))</f>
        <v>6199.9999999999982</v>
      </c>
      <c r="E77" s="4"/>
      <c r="F77" s="4">
        <f t="shared" si="40"/>
        <v>6899.9999999999982</v>
      </c>
      <c r="G77" s="4"/>
      <c r="H77" s="4">
        <f t="shared" si="40"/>
        <v>35000</v>
      </c>
      <c r="I77" s="4"/>
      <c r="J77" s="4">
        <f t="shared" si="40"/>
        <v>35000</v>
      </c>
      <c r="K77" s="4"/>
      <c r="L77" s="4"/>
    </row>
    <row r="78" spans="1:12" s="5" customFormat="1" x14ac:dyDescent="0.25">
      <c r="A78" s="5" t="s">
        <v>15</v>
      </c>
      <c r="B78" s="4">
        <f>B72+IF(B74="Yes", B73, B75+B77)</f>
        <v>10119.999999999998</v>
      </c>
      <c r="C78" s="4"/>
      <c r="D78" s="4">
        <f t="shared" ref="D78:J78" si="41">D72+IF(D74="Yes", D73, D75+D77)</f>
        <v>12119.999999999998</v>
      </c>
      <c r="E78" s="4"/>
      <c r="F78" s="4">
        <f t="shared" si="41"/>
        <v>8119.9999999999982</v>
      </c>
      <c r="G78" s="4"/>
      <c r="H78" s="4">
        <f t="shared" si="41"/>
        <v>35000</v>
      </c>
      <c r="I78" s="4"/>
      <c r="J78" s="4">
        <f t="shared" si="41"/>
        <v>35000</v>
      </c>
      <c r="K78" s="4"/>
      <c r="L78" s="4"/>
    </row>
    <row r="79" spans="1:12" s="5" customFormat="1" x14ac:dyDescent="0.25">
      <c r="A79" s="5" t="s">
        <v>14</v>
      </c>
      <c r="B79" s="4" t="str">
        <f>IF(B78&gt;B$8,"Yes","No")</f>
        <v>Yes</v>
      </c>
      <c r="C79" s="4"/>
      <c r="D79" s="4" t="str">
        <f t="shared" ref="D79:J79" si="42">IF(D78&gt;D$8,"Yes","No")</f>
        <v>Yes</v>
      </c>
      <c r="E79" s="4"/>
      <c r="F79" s="4" t="str">
        <f t="shared" si="42"/>
        <v>Yes</v>
      </c>
      <c r="G79" s="4"/>
      <c r="H79" s="4" t="str">
        <f t="shared" si="42"/>
        <v>Yes</v>
      </c>
      <c r="I79" s="4"/>
      <c r="J79" s="4" t="str">
        <f t="shared" si="42"/>
        <v>Yes</v>
      </c>
      <c r="K79" s="4"/>
      <c r="L79" s="4"/>
    </row>
    <row r="80" spans="1:12" s="5" customFormat="1" x14ac:dyDescent="0.25">
      <c r="A80" s="41" t="s">
        <v>7</v>
      </c>
      <c r="B80" s="42">
        <f>B71+IF(B79="Yes",B$8,B78)</f>
        <v>8664.2799999999988</v>
      </c>
      <c r="C80" s="42"/>
      <c r="D80" s="42">
        <f>D71+IF(D79="Yes",D$8,D78)</f>
        <v>9062.880000000001</v>
      </c>
      <c r="E80" s="42"/>
      <c r="F80" s="42">
        <f t="shared" ref="F80:J80" si="43">F71+IF(F79="Yes",F$8,F78)</f>
        <v>6778.7999999999993</v>
      </c>
      <c r="G80" s="42"/>
      <c r="H80" s="42">
        <f t="shared" si="43"/>
        <v>0</v>
      </c>
      <c r="I80" s="42"/>
      <c r="J80" s="42">
        <f t="shared" si="43"/>
        <v>0</v>
      </c>
      <c r="K80" s="4"/>
      <c r="L80" s="4"/>
    </row>
    <row r="81" spans="1:12" x14ac:dyDescent="0.25">
      <c r="A81" s="41" t="s">
        <v>8</v>
      </c>
      <c r="B81" s="42">
        <f>B80/12</f>
        <v>722.0233333333332</v>
      </c>
      <c r="C81" s="42"/>
      <c r="D81" s="42">
        <f t="shared" ref="D81:J81" si="44">D80/12</f>
        <v>755.24000000000012</v>
      </c>
      <c r="E81" s="42"/>
      <c r="F81" s="51">
        <f t="shared" si="44"/>
        <v>564.9</v>
      </c>
      <c r="G81" s="42"/>
      <c r="H81" s="42">
        <f t="shared" si="44"/>
        <v>0</v>
      </c>
      <c r="I81" s="42"/>
      <c r="J81" s="42">
        <f t="shared" si="44"/>
        <v>0</v>
      </c>
      <c r="K81" s="4"/>
      <c r="L81" s="2"/>
    </row>
    <row r="82" spans="1:12" x14ac:dyDescent="0.25">
      <c r="B82" s="4"/>
      <c r="C82" s="4"/>
      <c r="D82" s="4"/>
      <c r="E82" s="4"/>
      <c r="F82" s="4"/>
      <c r="G82" s="5"/>
      <c r="H82" s="4"/>
      <c r="I82" s="4"/>
      <c r="J82" s="4"/>
      <c r="K82" s="4"/>
      <c r="L82" s="2"/>
    </row>
    <row r="83" spans="1:12" x14ac:dyDescent="0.25">
      <c r="B83" s="5"/>
      <c r="C83" s="5"/>
      <c r="D83" s="5"/>
      <c r="E83" s="5"/>
      <c r="F83" s="5"/>
      <c r="G83" s="5"/>
      <c r="H83" s="5"/>
      <c r="I83" s="5"/>
      <c r="J83" s="5"/>
      <c r="K83" s="5"/>
      <c r="L83" s="2"/>
    </row>
    <row r="84" spans="1:12" x14ac:dyDescent="0.25">
      <c r="B84" s="5"/>
      <c r="C84" s="5"/>
      <c r="D84" s="5"/>
      <c r="E84" s="5"/>
      <c r="F84" s="5"/>
      <c r="G84" s="5"/>
      <c r="H84" s="5"/>
      <c r="I84" s="5"/>
      <c r="J84" s="5"/>
      <c r="K84" s="5"/>
      <c r="L84" s="2"/>
    </row>
    <row r="85" spans="1:12" x14ac:dyDescent="0.25">
      <c r="B85" s="5"/>
      <c r="C85" s="5"/>
      <c r="D85" s="5"/>
      <c r="E85" s="5"/>
      <c r="F85" s="5"/>
      <c r="G85" s="5"/>
      <c r="H85" s="5"/>
      <c r="I85" s="5"/>
      <c r="J85" s="5"/>
      <c r="K85" s="5"/>
      <c r="L85" s="2"/>
    </row>
    <row r="86" spans="1:12" x14ac:dyDescent="0.25">
      <c r="B86" s="5"/>
      <c r="C86" s="5"/>
      <c r="D86" s="5"/>
      <c r="E86" s="5"/>
      <c r="F86" s="5"/>
      <c r="G86" s="5"/>
      <c r="H86" s="5"/>
      <c r="I86" s="5"/>
      <c r="J86" s="5"/>
      <c r="K86" s="5"/>
      <c r="L86" s="2"/>
    </row>
    <row r="87" spans="1:12" x14ac:dyDescent="0.25">
      <c r="B87" s="5"/>
      <c r="C87" s="5"/>
      <c r="D87" s="5"/>
      <c r="E87" s="5"/>
      <c r="F87" s="5"/>
      <c r="G87" s="5"/>
      <c r="H87" s="5"/>
      <c r="I87" s="5"/>
      <c r="J87" s="5"/>
      <c r="K87" s="5"/>
      <c r="L87" s="2"/>
    </row>
    <row r="88" spans="1:12" x14ac:dyDescent="0.25">
      <c r="B88" s="5"/>
      <c r="C88" s="5"/>
      <c r="D88" s="5"/>
      <c r="E88" s="5"/>
      <c r="F88" s="5"/>
      <c r="G88" s="5"/>
      <c r="H88" s="5"/>
      <c r="I88" s="5"/>
      <c r="J88" s="5"/>
      <c r="K88" s="5"/>
      <c r="L88" s="2"/>
    </row>
    <row r="89" spans="1:12" x14ac:dyDescent="0.25">
      <c r="B89" s="5"/>
      <c r="C89" s="5"/>
      <c r="D89" s="5"/>
      <c r="E89" s="5"/>
      <c r="F89" s="5"/>
      <c r="G89" s="5"/>
      <c r="H89" s="5"/>
      <c r="I89" s="5"/>
      <c r="J89" s="5"/>
      <c r="K89" s="5"/>
      <c r="L89" s="2"/>
    </row>
    <row r="90" spans="1:12" x14ac:dyDescent="0.25">
      <c r="B90" s="5"/>
      <c r="C90" s="5"/>
      <c r="D90" s="5"/>
      <c r="E90" s="5"/>
      <c r="F90" s="5"/>
      <c r="G90" s="5"/>
      <c r="H90" s="5"/>
      <c r="I90" s="5"/>
      <c r="J90" s="5"/>
      <c r="K90" s="5"/>
      <c r="L90" s="2"/>
    </row>
    <row r="91" spans="1:12" x14ac:dyDescent="0.25">
      <c r="B91" s="5"/>
      <c r="C91" s="5"/>
      <c r="D91" s="5"/>
      <c r="E91" s="5"/>
      <c r="F91" s="5"/>
      <c r="G91" s="5"/>
      <c r="H91" s="5"/>
      <c r="I91" s="5"/>
      <c r="J91" s="5"/>
      <c r="K91" s="5"/>
      <c r="L91" s="2"/>
    </row>
    <row r="92" spans="1:12" x14ac:dyDescent="0.25">
      <c r="B92" s="5"/>
      <c r="C92" s="5"/>
      <c r="D92" s="5"/>
      <c r="E92" s="5"/>
      <c r="F92" s="5"/>
      <c r="G92" s="5"/>
      <c r="H92" s="5"/>
      <c r="I92" s="5"/>
      <c r="J92" s="5"/>
      <c r="K92" s="5"/>
      <c r="L92" s="2"/>
    </row>
    <row r="93" spans="1:12" x14ac:dyDescent="0.25">
      <c r="B93" s="5"/>
      <c r="C93" s="5"/>
      <c r="D93" s="5"/>
      <c r="E93" s="5"/>
      <c r="F93" s="5"/>
      <c r="G93" s="5"/>
      <c r="H93" s="5"/>
      <c r="I93" s="5"/>
      <c r="J93" s="5"/>
      <c r="K93" s="5"/>
      <c r="L93" s="2"/>
    </row>
    <row r="94" spans="1:12" x14ac:dyDescent="0.25">
      <c r="B94" s="5"/>
      <c r="C94" s="5"/>
      <c r="D94" s="5"/>
      <c r="E94" s="5"/>
      <c r="F94" s="5"/>
      <c r="G94" s="5"/>
      <c r="H94" s="5"/>
      <c r="I94" s="5"/>
      <c r="J94" s="5"/>
      <c r="K94" s="5"/>
      <c r="L94" s="2"/>
    </row>
    <row r="95" spans="1:12" x14ac:dyDescent="0.25">
      <c r="B95" s="5"/>
      <c r="C95" s="5"/>
      <c r="D95" s="5"/>
      <c r="E95" s="5"/>
      <c r="F95" s="5"/>
      <c r="G95" s="5"/>
      <c r="H95" s="5"/>
      <c r="I95" s="5"/>
      <c r="J95" s="5"/>
      <c r="K95" s="5"/>
      <c r="L95" s="2"/>
    </row>
    <row r="96" spans="1:12" x14ac:dyDescent="0.25">
      <c r="B96" s="5"/>
      <c r="C96" s="5"/>
      <c r="D96" s="5"/>
      <c r="E96" s="5"/>
      <c r="F96" s="5"/>
      <c r="G96" s="5"/>
      <c r="H96" s="5"/>
      <c r="I96" s="5"/>
      <c r="J96" s="5"/>
      <c r="K96" s="5"/>
      <c r="L96" s="2"/>
    </row>
    <row r="97" spans="2:12" x14ac:dyDescent="0.25">
      <c r="B97" s="5"/>
      <c r="C97" s="5"/>
      <c r="D97" s="5"/>
      <c r="E97" s="5"/>
      <c r="F97" s="5"/>
      <c r="G97" s="5"/>
      <c r="H97" s="5"/>
      <c r="I97" s="5"/>
      <c r="J97" s="5"/>
      <c r="K97" s="5"/>
      <c r="L97" s="2"/>
    </row>
    <row r="98" spans="2:12" x14ac:dyDescent="0.25">
      <c r="B98" s="5"/>
      <c r="C98" s="5"/>
      <c r="D98" s="5"/>
      <c r="E98" s="5"/>
      <c r="F98" s="5"/>
      <c r="G98" s="5"/>
      <c r="H98" s="5"/>
      <c r="I98" s="5"/>
      <c r="J98" s="5"/>
      <c r="K98" s="5"/>
      <c r="L98" s="2"/>
    </row>
    <row r="99" spans="2:12" x14ac:dyDescent="0.25">
      <c r="B99" s="5"/>
      <c r="C99" s="5"/>
      <c r="D99" s="5"/>
      <c r="E99" s="5"/>
      <c r="F99" s="5"/>
      <c r="G99" s="5"/>
      <c r="H99" s="5"/>
      <c r="I99" s="5"/>
      <c r="J99" s="5"/>
      <c r="K99" s="5"/>
      <c r="L99" s="2"/>
    </row>
    <row r="100" spans="2:12" x14ac:dyDescent="0.2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2"/>
    </row>
    <row r="101" spans="2:12" x14ac:dyDescent="0.2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2"/>
    </row>
    <row r="102" spans="2:12" x14ac:dyDescent="0.2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2"/>
    </row>
    <row r="103" spans="2:12" x14ac:dyDescent="0.2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2"/>
    </row>
    <row r="104" spans="2:12" x14ac:dyDescent="0.2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2"/>
    </row>
    <row r="105" spans="2:12" x14ac:dyDescent="0.2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2"/>
    </row>
    <row r="106" spans="2:12" x14ac:dyDescent="0.2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2"/>
    </row>
    <row r="107" spans="2:12" x14ac:dyDescent="0.2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2"/>
    </row>
    <row r="108" spans="2:12" x14ac:dyDescent="0.2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2"/>
    </row>
    <row r="109" spans="2:12" x14ac:dyDescent="0.2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2"/>
    </row>
    <row r="110" spans="2:12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2"/>
    </row>
    <row r="111" spans="2:12" x14ac:dyDescent="0.2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2"/>
    </row>
    <row r="112" spans="2:12" x14ac:dyDescent="0.2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2"/>
    </row>
    <row r="113" spans="2:12" x14ac:dyDescent="0.2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2"/>
    </row>
    <row r="114" spans="2:12" x14ac:dyDescent="0.25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2"/>
    </row>
    <row r="115" spans="2:12" x14ac:dyDescent="0.25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2"/>
    </row>
    <row r="116" spans="2:12" x14ac:dyDescent="0.25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2"/>
    </row>
    <row r="117" spans="2:12" x14ac:dyDescent="0.25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2"/>
    </row>
    <row r="118" spans="2:12" x14ac:dyDescent="0.25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2"/>
    </row>
    <row r="119" spans="2:12" x14ac:dyDescent="0.25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2"/>
    </row>
    <row r="120" spans="2:12" x14ac:dyDescent="0.25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2"/>
    </row>
    <row r="121" spans="2:12" x14ac:dyDescent="0.25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2"/>
    </row>
    <row r="122" spans="2:12" x14ac:dyDescent="0.25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2"/>
    </row>
    <row r="123" spans="2:12" x14ac:dyDescent="0.25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2"/>
    </row>
    <row r="124" spans="2:12" x14ac:dyDescent="0.25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2"/>
    </row>
    <row r="125" spans="2:12" x14ac:dyDescent="0.25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2"/>
    </row>
    <row r="126" spans="2:12" x14ac:dyDescent="0.25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2"/>
    </row>
    <row r="127" spans="2:12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"/>
    </row>
    <row r="128" spans="2:12" x14ac:dyDescent="0.25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2"/>
    </row>
    <row r="129" spans="2:12" x14ac:dyDescent="0.25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2"/>
    </row>
    <row r="130" spans="2:12" x14ac:dyDescent="0.25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2"/>
    </row>
    <row r="131" spans="2:12" x14ac:dyDescent="0.25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2"/>
    </row>
    <row r="132" spans="2:12" x14ac:dyDescent="0.25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2"/>
    </row>
    <row r="133" spans="2:12" x14ac:dyDescent="0.25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2"/>
    </row>
    <row r="134" spans="2:12" x14ac:dyDescent="0.25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2"/>
    </row>
    <row r="135" spans="2:12" x14ac:dyDescent="0.25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2"/>
    </row>
    <row r="136" spans="2:12" x14ac:dyDescent="0.25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2"/>
    </row>
    <row r="137" spans="2:12" x14ac:dyDescent="0.25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2"/>
    </row>
    <row r="138" spans="2:12" x14ac:dyDescent="0.25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2"/>
    </row>
    <row r="139" spans="2:12" x14ac:dyDescent="0.25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2"/>
    </row>
    <row r="140" spans="2:12" x14ac:dyDescent="0.25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2"/>
    </row>
    <row r="141" spans="2:12" x14ac:dyDescent="0.25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2"/>
    </row>
    <row r="142" spans="2:12" x14ac:dyDescent="0.25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2"/>
    </row>
    <row r="143" spans="2:12" x14ac:dyDescent="0.25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2"/>
    </row>
    <row r="144" spans="2:12" x14ac:dyDescent="0.25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2"/>
    </row>
    <row r="145" spans="2:12" x14ac:dyDescent="0.25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2"/>
    </row>
    <row r="146" spans="2:12" x14ac:dyDescent="0.25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2"/>
    </row>
    <row r="147" spans="2:12" x14ac:dyDescent="0.25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2"/>
    </row>
    <row r="148" spans="2:12" x14ac:dyDescent="0.25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2"/>
    </row>
    <row r="149" spans="2:12" x14ac:dyDescent="0.25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2"/>
    </row>
    <row r="150" spans="2:12" x14ac:dyDescent="0.25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2"/>
    </row>
    <row r="151" spans="2:12" x14ac:dyDescent="0.25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2"/>
    </row>
    <row r="152" spans="2:12" x14ac:dyDescent="0.25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2"/>
    </row>
    <row r="153" spans="2:12" x14ac:dyDescent="0.25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2"/>
    </row>
    <row r="154" spans="2:12" x14ac:dyDescent="0.25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2"/>
    </row>
    <row r="155" spans="2:12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2"/>
    </row>
    <row r="156" spans="2:12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2"/>
    </row>
    <row r="157" spans="2:12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2"/>
    </row>
    <row r="158" spans="2:12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2"/>
    </row>
    <row r="159" spans="2:12" x14ac:dyDescent="0.25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2"/>
    </row>
    <row r="160" spans="2:12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2"/>
    </row>
    <row r="161" spans="2:12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2"/>
    </row>
    <row r="162" spans="2:12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2"/>
    </row>
    <row r="163" spans="2:12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2"/>
    </row>
    <row r="164" spans="2:12" x14ac:dyDescent="0.25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"/>
    </row>
    <row r="165" spans="2:12" x14ac:dyDescent="0.25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2"/>
    </row>
    <row r="166" spans="2:12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2"/>
    </row>
    <row r="167" spans="2:12" x14ac:dyDescent="0.2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2"/>
    </row>
    <row r="168" spans="2:12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2"/>
    </row>
    <row r="169" spans="2:12" x14ac:dyDescent="0.2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2"/>
    </row>
    <row r="170" spans="2:12" x14ac:dyDescent="0.2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2"/>
    </row>
    <row r="171" spans="2:12" x14ac:dyDescent="0.2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2"/>
    </row>
    <row r="172" spans="2:12" x14ac:dyDescent="0.2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2"/>
    </row>
    <row r="173" spans="2:12" x14ac:dyDescent="0.2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2"/>
    </row>
    <row r="174" spans="2:12" x14ac:dyDescent="0.2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2"/>
    </row>
    <row r="175" spans="2:12" x14ac:dyDescent="0.2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2"/>
    </row>
    <row r="176" spans="2:12" x14ac:dyDescent="0.2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2"/>
    </row>
    <row r="177" spans="2:12" x14ac:dyDescent="0.2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2"/>
    </row>
    <row r="178" spans="2:12" x14ac:dyDescent="0.2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2"/>
    </row>
    <row r="179" spans="2:12" x14ac:dyDescent="0.2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2"/>
    </row>
    <row r="180" spans="2:12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2"/>
    </row>
    <row r="181" spans="2:12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2"/>
    </row>
    <row r="182" spans="2:12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2"/>
    </row>
    <row r="183" spans="2:12" x14ac:dyDescent="0.2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2"/>
    </row>
    <row r="184" spans="2:12" x14ac:dyDescent="0.2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2"/>
    </row>
    <row r="185" spans="2:12" x14ac:dyDescent="0.2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2"/>
    </row>
    <row r="186" spans="2:12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2"/>
    </row>
    <row r="187" spans="2:12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2"/>
    </row>
    <row r="188" spans="2:12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2"/>
    </row>
    <row r="189" spans="2:12" x14ac:dyDescent="0.2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2"/>
    </row>
    <row r="190" spans="2:12" x14ac:dyDescent="0.2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2"/>
    </row>
    <row r="191" spans="2:12" x14ac:dyDescent="0.2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2"/>
    </row>
    <row r="192" spans="2:12" x14ac:dyDescent="0.25">
      <c r="L192" s="2"/>
    </row>
    <row r="193" spans="12:12" x14ac:dyDescent="0.25">
      <c r="L193" s="2"/>
    </row>
    <row r="194" spans="12:12" x14ac:dyDescent="0.25">
      <c r="L194" s="2"/>
    </row>
    <row r="195" spans="12:12" x14ac:dyDescent="0.25">
      <c r="L195" s="2"/>
    </row>
    <row r="196" spans="12:12" x14ac:dyDescent="0.25">
      <c r="L196" s="2"/>
    </row>
    <row r="197" spans="12:12" x14ac:dyDescent="0.25">
      <c r="L197" s="2"/>
    </row>
    <row r="198" spans="12:12" x14ac:dyDescent="0.25">
      <c r="L198" s="2"/>
    </row>
    <row r="199" spans="12:12" x14ac:dyDescent="0.25">
      <c r="L199" s="2"/>
    </row>
    <row r="200" spans="12:12" x14ac:dyDescent="0.25">
      <c r="L200" s="2"/>
    </row>
    <row r="201" spans="12:12" x14ac:dyDescent="0.25">
      <c r="L201" s="2"/>
    </row>
    <row r="202" spans="12:12" x14ac:dyDescent="0.25">
      <c r="L202" s="2"/>
    </row>
    <row r="203" spans="12:12" x14ac:dyDescent="0.25">
      <c r="L203" s="2"/>
    </row>
    <row r="204" spans="12:12" x14ac:dyDescent="0.25">
      <c r="L204" s="2"/>
    </row>
    <row r="205" spans="12:12" x14ac:dyDescent="0.25">
      <c r="L205" s="2"/>
    </row>
    <row r="206" spans="12:12" x14ac:dyDescent="0.25">
      <c r="L206" s="2"/>
    </row>
    <row r="207" spans="12:12" x14ac:dyDescent="0.25">
      <c r="L207" s="2"/>
    </row>
    <row r="208" spans="12:12" x14ac:dyDescent="0.25">
      <c r="L208" s="2"/>
    </row>
    <row r="209" spans="12:12" x14ac:dyDescent="0.25">
      <c r="L209" s="2"/>
    </row>
    <row r="210" spans="12:12" x14ac:dyDescent="0.25">
      <c r="L210" s="2"/>
    </row>
    <row r="211" spans="12:12" x14ac:dyDescent="0.25">
      <c r="L211" s="2"/>
    </row>
    <row r="212" spans="12:12" x14ac:dyDescent="0.25">
      <c r="L212" s="2"/>
    </row>
    <row r="213" spans="12:12" x14ac:dyDescent="0.25">
      <c r="L213" s="2"/>
    </row>
    <row r="214" spans="12:12" x14ac:dyDescent="0.25">
      <c r="L214" s="2"/>
    </row>
    <row r="215" spans="12:12" x14ac:dyDescent="0.25">
      <c r="L215" s="2"/>
    </row>
    <row r="216" spans="12:12" x14ac:dyDescent="0.25">
      <c r="L216" s="2"/>
    </row>
    <row r="217" spans="12:12" x14ac:dyDescent="0.25">
      <c r="L217" s="2"/>
    </row>
    <row r="218" spans="12:12" x14ac:dyDescent="0.25">
      <c r="L218" s="2"/>
    </row>
    <row r="219" spans="12:12" x14ac:dyDescent="0.25">
      <c r="L219" s="2"/>
    </row>
    <row r="220" spans="12:12" x14ac:dyDescent="0.25">
      <c r="L220" s="2"/>
    </row>
    <row r="221" spans="12:12" x14ac:dyDescent="0.25">
      <c r="L221" s="2"/>
    </row>
    <row r="222" spans="12:12" x14ac:dyDescent="0.25">
      <c r="L222" s="2"/>
    </row>
    <row r="223" spans="12:12" x14ac:dyDescent="0.25">
      <c r="L223" s="2"/>
    </row>
    <row r="224" spans="12:12" x14ac:dyDescent="0.25">
      <c r="L224" s="2"/>
    </row>
    <row r="225" spans="12:12" x14ac:dyDescent="0.25">
      <c r="L225" s="2"/>
    </row>
    <row r="226" spans="12:12" x14ac:dyDescent="0.25">
      <c r="L226" s="2"/>
    </row>
    <row r="227" spans="12:12" x14ac:dyDescent="0.25">
      <c r="L227" s="2"/>
    </row>
    <row r="228" spans="12:12" x14ac:dyDescent="0.25">
      <c r="L228" s="2"/>
    </row>
    <row r="229" spans="12:12" x14ac:dyDescent="0.25">
      <c r="L229" s="2"/>
    </row>
    <row r="230" spans="12:12" x14ac:dyDescent="0.25">
      <c r="L230" s="2"/>
    </row>
    <row r="231" spans="12:12" x14ac:dyDescent="0.25">
      <c r="L231" s="2"/>
    </row>
    <row r="232" spans="12:12" x14ac:dyDescent="0.25">
      <c r="L232" s="2"/>
    </row>
    <row r="233" spans="12:12" x14ac:dyDescent="0.25">
      <c r="L233" s="2"/>
    </row>
    <row r="234" spans="12:12" x14ac:dyDescent="0.25">
      <c r="L234" s="2"/>
    </row>
    <row r="235" spans="12:12" x14ac:dyDescent="0.25">
      <c r="L235" s="2"/>
    </row>
  </sheetData>
  <pageMargins left="0.7" right="0.7" top="0.75" bottom="0.75" header="0.3" footer="0.3"/>
  <pageSetup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-Example-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family</cp:lastModifiedBy>
  <dcterms:created xsi:type="dcterms:W3CDTF">2014-05-14T03:17:34Z</dcterms:created>
  <dcterms:modified xsi:type="dcterms:W3CDTF">2015-05-01T20:25:36Z</dcterms:modified>
</cp:coreProperties>
</file>